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120" windowWidth="27795" windowHeight="12075" activeTab="0"/>
  </bookViews>
  <sheets>
    <sheet name="Q1 2014 results" sheetId="1" r:id="rId1"/>
    <sheet name="Capacities" sheetId="2" r:id="rId2"/>
  </sheets>
  <externalReferences>
    <externalReference r:id="rId5"/>
    <externalReference r:id="rId6"/>
    <externalReference r:id="rId7"/>
    <externalReference r:id="rId8"/>
    <externalReference r:id="rId9"/>
    <externalReference r:id="rId10"/>
    <externalReference r:id="rId11"/>
  </externalReferences>
  <definedNames>
    <definedName name="_1Модуль82_.Макрос33">#N/A</definedName>
    <definedName name="_2Модуль82_.Макрос33">[0]!_2Модуль82_.Макрос33</definedName>
    <definedName name="a">#REF!</definedName>
    <definedName name="b">#REF!</definedName>
    <definedName name="Cырой_известняк">#REF!</definedName>
    <definedName name="D">'[1]Факт'!#REF!</definedName>
    <definedName name="ddd">#N/A</definedName>
    <definedName name="ddd_12">#N/A</definedName>
    <definedName name="ddd_13">#N/A</definedName>
    <definedName name="ddd_9">#N/A</definedName>
    <definedName name="dn">'[1]Тепло'!$G$8</definedName>
    <definedName name="dni">'[1]#ССЫЛКА'!$G$6</definedName>
    <definedName name="dni_koks">'[1]#ССЫЛКА'!$J$242</definedName>
    <definedName name="dni_koks_1">'[1]#ССЫЛКА'!$K$242</definedName>
    <definedName name="el">'[1]#ССЫЛКА'!$H$41</definedName>
    <definedName name="Excel_BuiltIn_Print_Area_4">'[2]Ф1'!#REF!</definedName>
    <definedName name="f">#REF!</definedName>
    <definedName name="hour">'[1]Тепло'!$G$9</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Title" hidden="1">"a3_Pokazateli"</definedName>
    <definedName name="i">#REF!</definedName>
    <definedName name="koks">'[1]#ССЫЛКА'!$H$235</definedName>
    <definedName name="kv">'[1]#ССЫЛКА'!$F$5</definedName>
    <definedName name="kvart">'[1]Тепло'!$F$6</definedName>
    <definedName name="mm">#REF!</definedName>
    <definedName name="month">'[1]Тепло'!$E$6</definedName>
    <definedName name="nn">#REF!</definedName>
    <definedName name="No_МесНачКвартал">CHOOSE(No_Квартал,1,4,7,10)</definedName>
    <definedName name="norma">'[1]#ССЫЛКА'!$N$41</definedName>
    <definedName name="num">'[1]#ССЫЛКА'!$E$5</definedName>
    <definedName name="o">#REF!</definedName>
    <definedName name="p">#REF!</definedName>
    <definedName name="pr">'[1]#ССЫЛКА'!$K$41</definedName>
    <definedName name="q">#REF!</definedName>
    <definedName name="qq">#REF!</definedName>
    <definedName name="Romul_Квартал">CHOOSE(No_Квартал,"I","II","III","IV")</definedName>
    <definedName name="rr">#REF!</definedName>
    <definedName name="s">'[1]#ССЫЛКА'!#REF!</definedName>
    <definedName name="ss">#REF!</definedName>
    <definedName name="sum">'[1]#ССЫЛКА'!$K$271</definedName>
    <definedName name="t">#REF!</definedName>
    <definedName name="u">#REF!</definedName>
    <definedName name="uu">#REF!</definedName>
    <definedName name="w">#REF!</definedName>
    <definedName name="ww">#REF!</definedName>
    <definedName name="xx">#REF!</definedName>
    <definedName name="y">#REF!</definedName>
    <definedName name="year">'[1]Тепло'!$G$6</definedName>
    <definedName name="yy">#REF!</definedName>
    <definedName name="zz">#REF!</definedName>
    <definedName name="А">'[3]Баланс'!$A$4:$M$115</definedName>
    <definedName name="А1">'[3]Производство'!$A$17:$H$40</definedName>
    <definedName name="А11">'[4]КалькуляцияТСЦ'!$A$2:$I$41</definedName>
    <definedName name="А12">'[4]КалькуляцияТСЦ'!$A$43:$I$66</definedName>
    <definedName name="А13">'[4]КалькуляцияЖДЦ'!$A$2:$I$47</definedName>
    <definedName name="А14">'[4]КалькуляцияЖДЦ'!$A$49:$I$93</definedName>
    <definedName name="А15">'[4]КалькуляцияРСЦ'!$A$2:$I$34</definedName>
    <definedName name="а17">'[4]КалькуляцияЦТТ'!$A$44:$G$56</definedName>
    <definedName name="А3">'[4]КалькуляцияДОФ'!$A$2:$I$50</definedName>
    <definedName name="А39">#REF!</definedName>
    <definedName name="А4">'[4]КалькуляцияДОФ'!$A$51:$I$80</definedName>
    <definedName name="А5">'[4]КалькуляцияРудник'!$A$3:$H$60</definedName>
    <definedName name="А6">'[4]КалькуляцияРудник'!$A$62:$I$107</definedName>
    <definedName name="А7">'[4]КалькуляцияОбщезав.'!$A$2:$H$53</definedName>
    <definedName name="А8">'[4]КалькуляцияЦТТ'!$A$2:$H$41</definedName>
    <definedName name="АА">'[3]Баланс'!$A$3:$M$115</definedName>
    <definedName name="АА1">'[3]Производство'!$A$3:$I$40</definedName>
    <definedName name="аап">#REF!</definedName>
    <definedName name="абв">'[5]Баланс'!$A$4:$M$115</definedName>
    <definedName name="Агригированный_баланс">'[3]Баланс'!$A$143:$J$177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'[3]Баланс'!#REF!</definedName>
    <definedName name="анализ2007">#N/A</definedName>
    <definedName name="Аналитический_баланс">'[3]Баланс'!$A$181:$J$194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'[3]Баланс'!$A$120:$M$139</definedName>
    <definedName name="б12">'[4]Общие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'[3]Баланс'!$A$143:$M$177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'[3]Баланс'!$A$181:$M$209</definedName>
    <definedName name="Г1">'[4]Калькуляция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'[3]Баланс'!#REF!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'[3]Реализация'!$A$73:$J$91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'[3]Баланс'!#REF!</definedName>
    <definedName name="екенкуен">#N/A</definedName>
    <definedName name="еккек">#N/A</definedName>
    <definedName name="екккек">#N/A</definedName>
    <definedName name="Ж">'[3]Баланс'!#REF!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'[3]Баланс'!#REF!</definedName>
    <definedName name="_xlnm.Print_Titles">'\\Harkovskaya-os\татьяна\rostan\[STEEL_.xls]INPUT'!$A:$E,'\\Harkovskaya-os\татьяна\rostan\[STEEL_.xls]INPUT'!$1:$2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'[1]#ССЫЛКА'!$C$9</definedName>
    <definedName name="кокс">'[1]#ССЫЛКА'!$C$9</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'[3]Баланс'!#REF!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Период">"на "&amp;Год&amp;" год"</definedName>
    <definedName name="Оборачиваемость_и_рентабельность">'[3]Баланс'!#REF!</definedName>
    <definedName name="Общезаводские">'[4]КалькуляцияОбщезав.'!$A$2:$F$53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'[3]Производство'!$A$3:$I$40</definedName>
    <definedName name="Расходы3">#N/A</definedName>
    <definedName name="реал">#N/A</definedName>
    <definedName name="реал_12">#N/A</definedName>
    <definedName name="реал_13">#N/A</definedName>
    <definedName name="реал_9">#N/A</definedName>
    <definedName name="Реализация">'[3]Реализация'!$A$2:$G$20</definedName>
    <definedName name="РеализПФ">'[3]Реализация'!#REF!</definedName>
    <definedName name="РеалПотребителям">'[3]Реализация'!$A$22:$G$52</definedName>
    <definedName name="рпероплнрог">#N/A</definedName>
    <definedName name="рро">'[5]Баланс'!#REF!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'[7]Общая смета затрат'!$A$3:$I$43</definedName>
    <definedName name="Себестоимость_дин_структура">'[7]Общая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'[3]Баланс'!$A$181:$J$209</definedName>
    <definedName name="УТДиС">#REF!</definedName>
    <definedName name="Участок__сетей__и__подстанций">#REF!</definedName>
    <definedName name="ф2">#N/A</definedName>
    <definedName name="Формирование_Остатков">'[3]Реализация'!$B$54:$F$61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'[1]Шахм'!#REF!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fullCalcOnLoad="1"/>
</workbook>
</file>

<file path=xl/sharedStrings.xml><?xml version="1.0" encoding="utf-8"?>
<sst xmlns="http://schemas.openxmlformats.org/spreadsheetml/2006/main" count="302" uniqueCount="124">
  <si>
    <t>NLMK Dansteel</t>
  </si>
  <si>
    <r>
      <t xml:space="preserve">NLMK Belgium Holdings (NBH) </t>
    </r>
    <r>
      <rPr>
        <b/>
        <vertAlign val="superscript"/>
        <sz val="11"/>
        <color indexed="63"/>
        <rFont val="Calibri"/>
        <family val="2"/>
      </rPr>
      <t>9</t>
    </r>
  </si>
  <si>
    <t>SALES</t>
  </si>
  <si>
    <r>
      <t xml:space="preserve">NLMK Group </t>
    </r>
    <r>
      <rPr>
        <b/>
        <vertAlign val="superscript"/>
        <sz val="11"/>
        <color indexed="63"/>
        <rFont val="Calibri"/>
        <family val="2"/>
      </rPr>
      <t>2</t>
    </r>
  </si>
  <si>
    <t>Sales, m t</t>
  </si>
  <si>
    <t>Q1
2012</t>
  </si>
  <si>
    <t>Q2 
2012</t>
  </si>
  <si>
    <t>Q3 
2012</t>
  </si>
  <si>
    <t>Q4
2012</t>
  </si>
  <si>
    <t>Q1 
2013</t>
  </si>
  <si>
    <t>Q2
2013</t>
  </si>
  <si>
    <t>Q3 
2013</t>
  </si>
  <si>
    <t>Q4 
2013</t>
  </si>
  <si>
    <t>Change q/q, %</t>
  </si>
  <si>
    <t>Change y/y, %</t>
  </si>
  <si>
    <t>12M 2012</t>
  </si>
  <si>
    <t>12M 2013</t>
  </si>
  <si>
    <t>Pig iron</t>
  </si>
  <si>
    <t>Slabs</t>
  </si>
  <si>
    <t>Flat steel</t>
  </si>
  <si>
    <t>Billets</t>
  </si>
  <si>
    <t>Long products</t>
  </si>
  <si>
    <t>Metalware</t>
  </si>
  <si>
    <t>Total steel products</t>
  </si>
  <si>
    <t xml:space="preserve">   sales to the Russian market</t>
  </si>
  <si>
    <t xml:space="preserve">   sales to the international markets from Russian operations</t>
  </si>
  <si>
    <t xml:space="preserve">   Foreign rolled product segment sales</t>
  </si>
  <si>
    <r>
      <t xml:space="preserve">Steel segment </t>
    </r>
    <r>
      <rPr>
        <b/>
        <vertAlign val="superscript"/>
        <sz val="11"/>
        <color indexed="63"/>
        <rFont val="Calibri"/>
        <family val="2"/>
      </rPr>
      <t>3</t>
    </r>
  </si>
  <si>
    <t>Hot-rolled steel</t>
  </si>
  <si>
    <t>Cold-rolled steel</t>
  </si>
  <si>
    <t>Galvanized steel</t>
  </si>
  <si>
    <t>Pre-painted steel</t>
  </si>
  <si>
    <t>Dynamo steel</t>
  </si>
  <si>
    <t>Transformer steel</t>
  </si>
  <si>
    <t xml:space="preserve">   incl. VIZ-Stal</t>
  </si>
  <si>
    <t xml:space="preserve">   share of sales to the Russian market</t>
  </si>
  <si>
    <r>
      <t xml:space="preserve">Coke sales from Altai-Koks </t>
    </r>
    <r>
      <rPr>
        <vertAlign val="superscript"/>
        <sz val="11"/>
        <color indexed="63"/>
        <rFont val="Calibri"/>
        <family val="2"/>
      </rPr>
      <t>5</t>
    </r>
  </si>
  <si>
    <t xml:space="preserve">   incl. to Novolipetsk</t>
  </si>
  <si>
    <t>For information: coke production at Novolipetsk</t>
  </si>
  <si>
    <t>Iron ore concentrate</t>
  </si>
  <si>
    <t xml:space="preserve">  incl. to Novolipetsk</t>
  </si>
  <si>
    <t>Sinter ore</t>
  </si>
  <si>
    <t>Mining segment (Stoilensky)</t>
  </si>
  <si>
    <r>
      <t xml:space="preserve">Long products segment </t>
    </r>
    <r>
      <rPr>
        <b/>
        <vertAlign val="superscript"/>
        <sz val="11"/>
        <color indexed="63"/>
        <rFont val="Calibri"/>
        <family val="2"/>
      </rPr>
      <t>6</t>
    </r>
  </si>
  <si>
    <t>Billet</t>
  </si>
  <si>
    <t xml:space="preserve">  incl. NLMK-Kaluga</t>
  </si>
  <si>
    <r>
      <t xml:space="preserve">Slabs incl. </t>
    </r>
    <r>
      <rPr>
        <vertAlign val="superscript"/>
        <sz val="11"/>
        <color indexed="63"/>
        <rFont val="Calibri"/>
        <family val="2"/>
      </rPr>
      <t>4</t>
    </r>
  </si>
  <si>
    <t xml:space="preserve"> to NLMK USA</t>
  </si>
  <si>
    <t xml:space="preserve"> to NLMK Dansteel</t>
  </si>
  <si>
    <t xml:space="preserve"> to NBH</t>
  </si>
  <si>
    <t>Rebar</t>
  </si>
  <si>
    <t>Wire rod</t>
  </si>
  <si>
    <t>Ferrous and nonferrous scrap incl.</t>
  </si>
  <si>
    <t xml:space="preserve">  to NSMMZ</t>
  </si>
  <si>
    <t xml:space="preserve">  to NLMK-Kaluga</t>
  </si>
  <si>
    <t xml:space="preserve">  to Novolipetsk</t>
  </si>
  <si>
    <t>Foreign rolled products</t>
  </si>
  <si>
    <r>
      <t xml:space="preserve">NLMK USA </t>
    </r>
    <r>
      <rPr>
        <b/>
        <vertAlign val="superscript"/>
        <sz val="11"/>
        <color indexed="63"/>
        <rFont val="Calibri"/>
        <family val="2"/>
      </rPr>
      <t>7</t>
    </r>
  </si>
  <si>
    <r>
      <t xml:space="preserve">Total rolled steel </t>
    </r>
    <r>
      <rPr>
        <b/>
        <vertAlign val="superscript"/>
        <sz val="11"/>
        <color indexed="63"/>
        <rFont val="Calibri"/>
        <family val="2"/>
      </rPr>
      <t>8</t>
    </r>
  </si>
  <si>
    <t>Thick plates</t>
  </si>
  <si>
    <t>Associated companies</t>
  </si>
  <si>
    <t>Coated steel</t>
  </si>
  <si>
    <t>Total flat steel</t>
  </si>
  <si>
    <t>Semi-finished (ingots)</t>
  </si>
  <si>
    <t>Totals steel products including flat steel</t>
  </si>
  <si>
    <t>PRODUCTION</t>
  </si>
  <si>
    <t>NLMK GROUP</t>
  </si>
  <si>
    <t>Crude steel production</t>
  </si>
  <si>
    <t>Production, m t</t>
  </si>
  <si>
    <t>NLMK Group</t>
  </si>
  <si>
    <t>Novolipetsk</t>
  </si>
  <si>
    <t>NLMK Long Products</t>
  </si>
  <si>
    <t>NLMK Indiana
(NLMK USA)</t>
  </si>
  <si>
    <t>for information</t>
  </si>
  <si>
    <r>
      <t xml:space="preserve">NBH, NLMK Europe (EAF) </t>
    </r>
    <r>
      <rPr>
        <vertAlign val="superscript"/>
        <sz val="11"/>
        <color indexed="63"/>
        <rFont val="Calibri"/>
        <family val="2"/>
      </rPr>
      <t>10</t>
    </r>
  </si>
  <si>
    <t>Main raw materials production</t>
  </si>
  <si>
    <t>Steel products output at Novolipetsk (main production site)</t>
  </si>
  <si>
    <t>Total products</t>
  </si>
  <si>
    <t>Group output</t>
  </si>
  <si>
    <t>Commercial pig iron</t>
  </si>
  <si>
    <t>Commercial slabs</t>
  </si>
  <si>
    <t>Commercial billets</t>
  </si>
  <si>
    <t>Galvanised steel</t>
  </si>
  <si>
    <r>
      <t xml:space="preserve">Total steel products </t>
    </r>
    <r>
      <rPr>
        <b/>
        <vertAlign val="superscript"/>
        <sz val="11"/>
        <color indexed="63"/>
        <rFont val="Calibri"/>
        <family val="2"/>
      </rPr>
      <t>11</t>
    </r>
  </si>
  <si>
    <t>Coke (dry weight)</t>
  </si>
  <si>
    <t xml:space="preserve">  Novolipetsk</t>
  </si>
  <si>
    <t xml:space="preserve">  Altai-Koks</t>
  </si>
  <si>
    <t>Iron ore</t>
  </si>
  <si>
    <t xml:space="preserve">  Iron ore concentrate</t>
  </si>
  <si>
    <t xml:space="preserve">  Sinter ore</t>
  </si>
  <si>
    <t>Scrap</t>
  </si>
  <si>
    <t>Crude steel production capacites</t>
  </si>
  <si>
    <t>m tpa</t>
  </si>
  <si>
    <t xml:space="preserve">   NSMMZ</t>
  </si>
  <si>
    <r>
      <t xml:space="preserve">   NLMK-Kaluga </t>
    </r>
    <r>
      <rPr>
        <vertAlign val="superscript"/>
        <sz val="11"/>
        <color indexed="63"/>
        <rFont val="Calibri"/>
        <family val="2"/>
      </rPr>
      <t>1</t>
    </r>
  </si>
  <si>
    <t>NLMK Indiana (NLMK USA)</t>
  </si>
  <si>
    <t>Total NLMK Group</t>
  </si>
  <si>
    <r>
      <t xml:space="preserve">NBH, NLMK Europe (EAF) </t>
    </r>
    <r>
      <rPr>
        <vertAlign val="superscript"/>
        <sz val="11"/>
        <color indexed="63"/>
        <rFont val="Calibri"/>
        <family val="2"/>
      </rPr>
      <t>2</t>
    </r>
  </si>
  <si>
    <t>Iron ore production capacites</t>
  </si>
  <si>
    <t>Stoilensky</t>
  </si>
  <si>
    <t xml:space="preserve">  Iron ore concentrate (66-67% Fe)</t>
  </si>
  <si>
    <t xml:space="preserve">  Sinter ore (34%, 52% Fe )</t>
  </si>
  <si>
    <t>Altai-Koks</t>
  </si>
  <si>
    <r>
      <t xml:space="preserve">Coke production capacities </t>
    </r>
    <r>
      <rPr>
        <b/>
        <vertAlign val="superscript"/>
        <sz val="12"/>
        <color indexed="40"/>
        <rFont val="Calibri"/>
        <family val="2"/>
      </rPr>
      <t>3</t>
    </r>
  </si>
  <si>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</si>
  <si>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r>
      <rPr>
        <vertAlign val="superscript"/>
        <sz val="8"/>
        <color indexed="63"/>
        <rFont val="Calibri"/>
        <family val="2"/>
      </rPr>
      <t>2</t>
    </r>
    <r>
      <rPr>
        <sz val="8"/>
        <color indexed="63"/>
        <rFont val="Calibri"/>
        <family val="2"/>
      </rPr>
      <t xml:space="preserve"> Excluding inter-group operations and including sales of trading companies</t>
    </r>
  </si>
  <si>
    <r>
      <rPr>
        <vertAlign val="superscript"/>
        <sz val="8"/>
        <color indexed="63"/>
        <rFont val="Calibri"/>
        <family val="2"/>
      </rPr>
      <t>3</t>
    </r>
    <r>
      <rPr>
        <sz val="8"/>
        <color indexed="63"/>
        <rFont val="Calibri"/>
        <family val="2"/>
      </rPr>
      <t xml:space="preserve"> Steel segment companies: Novolipetsk, VIZ-Stal, trading companies and Altai-Koks. Novolipetsk and VIZ Sales are calculated as consolidated sales (including trading companies turnover). </t>
    </r>
  </si>
  <si>
    <r>
      <rPr>
        <vertAlign val="superscript"/>
        <sz val="8"/>
        <color indexed="63"/>
        <rFont val="Calibri"/>
        <family val="2"/>
      </rPr>
      <t>4</t>
    </r>
    <r>
      <rPr>
        <sz val="8"/>
        <color indexed="63"/>
        <rFont val="Calibri"/>
        <family val="2"/>
      </rPr>
      <t xml:space="preserve"> Sales of slabs to NBH were intercompany sales until Q3 2013. Starting by Q4 slab sales to these assets are shown as sales to third parties due to deconsolidation of NBH.</t>
    </r>
  </si>
  <si>
    <r>
      <rPr>
        <vertAlign val="superscript"/>
        <sz val="8"/>
        <color indexed="63"/>
        <rFont val="Calibri"/>
        <family val="2"/>
      </rPr>
      <t>5</t>
    </r>
    <r>
      <rPr>
        <sz val="8"/>
        <color indexed="63"/>
        <rFont val="Calibri"/>
        <family val="2"/>
      </rPr>
      <t xml:space="preserve"> Coke production and sales are shown in dry weight.</t>
    </r>
  </si>
  <si>
    <r>
      <rPr>
        <vertAlign val="superscript"/>
        <sz val="8"/>
        <color indexed="63"/>
        <rFont val="Calibri"/>
        <family val="2"/>
      </rPr>
      <t>7</t>
    </r>
    <r>
      <rPr>
        <sz val="8"/>
        <color indexed="63"/>
        <rFont val="Calibri"/>
        <family val="2"/>
      </rPr>
      <t xml:space="preserve"> NLMK USA includes NLMK Indiana, NLMK Pennsylvania, Sharon Coating. Operating data for NLMK USA is presented in metric tonnes</t>
    </r>
  </si>
  <si>
    <r>
      <rPr>
        <vertAlign val="superscript"/>
        <sz val="8"/>
        <color indexed="63"/>
        <rFont val="Calibri"/>
        <family val="2"/>
      </rPr>
      <t>9</t>
    </r>
    <r>
      <rPr>
        <sz val="8"/>
        <color indexed="63"/>
        <rFont val="Calibri"/>
        <family val="2"/>
      </rPr>
      <t xml:space="preserve"> Production and sales of NLMK Belgium Holdings (NBH) steel products in 9M 2013 and 2012 were included in consolidated results of the Group. Starting from Q4 2013 NBH sales are disclosed separately. NBH assets include producers of thick plates NLMK Clabecq (Belgium), NLMK Verona (Italy) and producers of flat steel NLMK La Louvière (Belgium), NLMK Coating (France) и NLMK Strasbourg (France).</t>
    </r>
  </si>
  <si>
    <r>
      <rPr>
        <vertAlign val="superscript"/>
        <sz val="8"/>
        <color indexed="63"/>
        <rFont val="Calibri"/>
        <family val="2"/>
      </rPr>
      <t>11</t>
    </r>
    <r>
      <rPr>
        <sz val="8"/>
        <color indexed="63"/>
        <rFont val="Calibri"/>
        <family val="2"/>
      </rPr>
      <t xml:space="preserve"> Including commercial pig iron</t>
    </r>
  </si>
  <si>
    <r>
      <t xml:space="preserve">1 </t>
    </r>
    <r>
      <rPr>
        <sz val="8"/>
        <color indexed="63"/>
        <rFont val="Calibri"/>
        <family val="2"/>
      </rPr>
      <t>In May and June 2013 NLMK Kaluga, NLMK Long Products Division’s new site, successfully test launched its steelmaking and rolling assets. It is currently manufacturing and shipping products operating in hot testing mode.</t>
    </r>
  </si>
  <si>
    <r>
      <t xml:space="preserve">2 </t>
    </r>
    <r>
      <rPr>
        <sz val="8"/>
        <color indexed="63"/>
        <rFont val="Calibri"/>
        <family val="2"/>
      </rPr>
      <t xml:space="preserve">NLMK Verona is a part of NBH, that was deconsolidated in Q4 2013.  </t>
    </r>
  </si>
  <si>
    <r>
      <rPr>
        <vertAlign val="superscript"/>
        <sz val="8"/>
        <color indexed="63"/>
        <rFont val="Calibri"/>
        <family val="2"/>
      </rPr>
      <t>3</t>
    </r>
    <r>
      <rPr>
        <sz val="8"/>
        <color indexed="63"/>
        <rFont val="Calibri"/>
        <family val="2"/>
      </rPr>
      <t xml:space="preserve"> Coke production and sales are shown in dry weight.</t>
    </r>
  </si>
  <si>
    <t>For information: NBH sales
(in 9М 2013 and 2012 - intercompany sales)</t>
  </si>
  <si>
    <r>
      <rPr>
        <vertAlign val="superscript"/>
        <sz val="8"/>
        <color indexed="63"/>
        <rFont val="Calibri"/>
        <family val="2"/>
      </rPr>
      <t>6</t>
    </r>
    <r>
      <rPr>
        <sz val="8"/>
        <color indexed="63"/>
        <rFont val="Calibri"/>
        <family val="2"/>
      </rPr>
      <t xml:space="preserve"> Long Products Division includes: NSMMZ (the Urals based EAF mini-mill), NLMK Metalware, NLMK Kaluga and scrap collecting facilities. </t>
    </r>
  </si>
  <si>
    <t>Q1 2014</t>
  </si>
  <si>
    <r>
      <t xml:space="preserve">NLMK Q1 2014 operating results </t>
    </r>
    <r>
      <rPr>
        <b/>
        <vertAlign val="superscript"/>
        <sz val="11"/>
        <color indexed="63"/>
        <rFont val="Calibri"/>
        <family val="2"/>
      </rPr>
      <t>1</t>
    </r>
  </si>
  <si>
    <r>
      <rPr>
        <vertAlign val="superscript"/>
        <sz val="8"/>
        <color indexed="63"/>
        <rFont val="Calibri"/>
        <family val="2"/>
      </rPr>
      <t>1</t>
    </r>
    <r>
      <rPr>
        <sz val="8"/>
        <color indexed="63"/>
        <rFont val="Calibri"/>
        <family val="2"/>
      </rPr>
      <t xml:space="preserve"> All Q1 2014 production and sales data is preliminary and subject to further adjustment/change.</t>
    </r>
  </si>
  <si>
    <t xml:space="preserve">   incl. NLMK-Kaluga</t>
  </si>
  <si>
    <r>
      <rPr>
        <vertAlign val="superscript"/>
        <sz val="8"/>
        <color indexed="63"/>
        <rFont val="Calibri"/>
        <family val="2"/>
      </rPr>
      <t>8</t>
    </r>
    <r>
      <rPr>
        <sz val="8"/>
        <color indexed="63"/>
        <rFont val="Calibri"/>
        <family val="2"/>
      </rPr>
      <t xml:space="preserve"> NLMK USA also sell non-significant volumes of commercial slabs not included into total rolled steel sales. In Q4 2013 sales of slabs totaled 2 thousand tonnes, in Q1 2014 sales of slabs also 2 thousand tonnes.</t>
    </r>
  </si>
  <si>
    <r>
      <rPr>
        <vertAlign val="superscript"/>
        <sz val="8"/>
        <color indexed="63"/>
        <rFont val="Calibri"/>
        <family val="2"/>
      </rPr>
      <t>10</t>
    </r>
    <r>
      <rPr>
        <sz val="8"/>
        <color indexed="63"/>
        <rFont val="Calibri"/>
        <family val="2"/>
      </rPr>
      <t xml:space="preserve"> NLMK Verona is a part of NBH, that was deconsolidated since Q4 2013.  </t>
    </r>
  </si>
  <si>
    <t>-</t>
  </si>
</sst>
</file>

<file path=xl/styles.xml><?xml version="1.0" encoding="utf-8"?>
<styleSheet xmlns="http://schemas.openxmlformats.org/spreadsheetml/2006/main">
  <numFmts count="1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р_._-;\-* #,##0.00_р_._-;_-* &quot;-&quot;??_р_._-;_-@_-"/>
    <numFmt numFmtId="165" formatCode="_-* #,##0.00\ _р_._-;\-* #,##0.00\ _р_._-;_-* &quot;-&quot;??\ _р_._-;_-@_-"/>
    <numFmt numFmtId="166" formatCode="0.000"/>
    <numFmt numFmtId="167" formatCode="_(* #,##0.000_);_(* \(#,##0.000\);_(* &quot;-&quot;??_);_(@_)"/>
    <numFmt numFmtId="168" formatCode="0.0%"/>
    <numFmt numFmtId="169" formatCode="#,##0.0\ ;\(#,##0.0\)"/>
    <numFmt numFmtId="170" formatCode="\€#,##0.0_);\(\€#,##0.0\);@_)"/>
    <numFmt numFmtId="171" formatCode="@&quot; ($)&quot;"/>
    <numFmt numFmtId="172" formatCode="@&quot; (%)&quot;"/>
    <numFmt numFmtId="173" formatCode="@&quot; (£)&quot;"/>
    <numFmt numFmtId="174" formatCode="@&quot; (¥)&quot;"/>
    <numFmt numFmtId="175" formatCode="@&quot; (€)&quot;"/>
    <numFmt numFmtId="176" formatCode="@&quot; (x)&quot;"/>
    <numFmt numFmtId="177" formatCode="0.0_);\(0.0\);\-"/>
    <numFmt numFmtId="178" formatCode="0.0_)\%;\(0.0\)\%;0.0_)\%;@_)_%"/>
    <numFmt numFmtId="179" formatCode="0.0%_);\(0.0%\)"/>
    <numFmt numFmtId="180" formatCode="#,##0.0_)_%;\(#,##0.0\)_%;0.0_)_%;@_)_%"/>
    <numFmt numFmtId="181" formatCode="#,##0.0_x;\(#,##0.0\)_x;0.0_x;@_x"/>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00_x_x_x_x_x;\(#,##0.00\)_x_x_x_x_x;0.00_x_x_x_x_x;@_x_x_x_x_x"/>
    <numFmt numFmtId="190" formatCode="#,##0.00_x_x_x_x_x_x;\(#,##0.00\)_x_x_x_x_x_x;0.00_x_x_x_x_x_x;@_x_x_x_x_x_x"/>
    <numFmt numFmtId="191" formatCode="#,##0_x;\(#,##0\)_x;0_x;@_x"/>
    <numFmt numFmtId="192" formatCode="#,##0_x_x;\(#,##0\)_x_x;0_x_x;@_x_x"/>
    <numFmt numFmtId="193" formatCode="#,##0_x_x_x;\(#,##0\)_x_x_x;0_x_x_x;@_x_x_x"/>
    <numFmt numFmtId="194" formatCode="#,##0_x_x_x_x;\(#,##0\)_x_x_x_x;0_x_x_x_x;@_x_x_x_x"/>
    <numFmt numFmtId="195" formatCode="#,##0.0_)_x;\(#,##0.0\)_x"/>
    <numFmt numFmtId="196" formatCode="#,##0.0_);\(#,##0.0\)"/>
    <numFmt numFmtId="197" formatCode="#,##0.0_);\(#,##0.0\);#,##0.0_);@_)"/>
    <numFmt numFmtId="198" formatCode="#,##0.0000_);\(#,##0.0000\);\-_)"/>
    <numFmt numFmtId="199" formatCode="#,##0_);\(#,##0\);#,##0_);@_)"/>
    <numFmt numFmtId="200" formatCode="0.0000%"/>
    <numFmt numFmtId="201" formatCode="&quot;$&quot;_(#,##0.00_);&quot;$&quot;\(#,##0.00\)"/>
    <numFmt numFmtId="202" formatCode="&quot;$&quot;_(#,##0.00_);&quot;$&quot;\(#,##0.00\);&quot;$&quot;_(0.00_);@_)"/>
    <numFmt numFmtId="203" formatCode="&quot;£&quot;_(#,##0.00_);&quot;£&quot;\(#,##0.00\)"/>
    <numFmt numFmtId="204" formatCode="&quot;£&quot;_(#,##0.00_);&quot;£&quot;\(#,##0.00\);&quot;£&quot;_(0.00_);@_)"/>
    <numFmt numFmtId="205" formatCode="#,##0.00000_);\(#,##0.00000\);\-_)"/>
    <numFmt numFmtId="206" formatCode="&quot;SFr.&quot;_(#,##0.00_);&quot;SFr.&quot;\(#,##0.00\)"/>
    <numFmt numFmtId="207" formatCode="0.0000000"/>
    <numFmt numFmtId="208" formatCode="#,##0.00_);\(#,##0.00\);0.00_);@_)"/>
    <numFmt numFmtId="209" formatCode="#,##0_);\(#,##0\);\-_)"/>
    <numFmt numFmtId="210" formatCode="#,##0.00_);\(#,##0.00\);\-_)"/>
    <numFmt numFmtId="211" formatCode="\€_(#,##0.00_);\€\(#,##0.00\);\€_(0.00_);@_)"/>
    <numFmt numFmtId="212" formatCode="0.0\x;;"/>
    <numFmt numFmtId="213" formatCode="0.0%_);\(0.0%\);\-"/>
    <numFmt numFmtId="214" formatCode="#,##0.0_)\x;\(#,##0.0\)\x"/>
    <numFmt numFmtId="215" formatCode="#,##0_)\x;\(#,##0\)\x;0_)\x;@_)_x"/>
    <numFmt numFmtId="216" formatCode="#,##0.0_)\x;\(#,##0.0\)\x;0.0_)\x;@_)_x"/>
    <numFmt numFmtId="217" formatCode="#,##0.000_);\(#,##0.000\);\-_)"/>
    <numFmt numFmtId="218" formatCode="0.00\x;;\-"/>
    <numFmt numFmtId="219" formatCode="#,##0_)_x;\(#,##0\)_x;0_)_x;@_)_x"/>
    <numFmt numFmtId="220" formatCode="#,##0.0_)_x;\(#,##0.0\)_x;0.0_)_x;@_)_x"/>
    <numFmt numFmtId="221" formatCode="#&quot;E&quot;"/>
    <numFmt numFmtId="222" formatCode="\£#,##0.0_);\(\£#,##0.0\);\-"/>
    <numFmt numFmtId="223" formatCode="0.0_)\%;\(0.0\)\%"/>
    <numFmt numFmtId="224" formatCode="#0.0\x"/>
    <numFmt numFmtId="225" formatCode="#,##0.0_)_%;\(#,##0.0\)_%"/>
    <numFmt numFmtId="226" formatCode="#,##0.0;\-#,##0.0"/>
    <numFmt numFmtId="227" formatCode="0_)"/>
    <numFmt numFmtId="228" formatCode="0&quot;A&quot;"/>
    <numFmt numFmtId="229" formatCode="#,##0;\(#,##0\)"/>
    <numFmt numFmtId="230" formatCode="0\A"/>
    <numFmt numFmtId="231" formatCode="0.00%&quot; Stock Pooling&quot;"/>
    <numFmt numFmtId="232" formatCode="#,##0.0"/>
    <numFmt numFmtId="233" formatCode="#,##0_);\(#,##0\);\-_);"/>
    <numFmt numFmtId="234" formatCode="#,##0.0_x\);\(#,##0.0\)_x;#,##0.0_x\);@_x\)"/>
    <numFmt numFmtId="235" formatCode="0.0"/>
    <numFmt numFmtId="236" formatCode="###0.0;\(###0.0\)"/>
    <numFmt numFmtId="237" formatCode="#,##0_%_);\(#,##0\)_%;#,##0_%_);@_%_)"/>
    <numFmt numFmtId="238" formatCode="&quot;$&quot;_(#,##0.0_);&quot;$&quot;\(#,##0.0\)"/>
    <numFmt numFmtId="239" formatCode="_-* #,##0.00&quot; р &quot;_-;\-* #,##0.00&quot; р &quot;_-;_-* &quot;-&quot;??&quot; р &quot;_-;_-@_-"/>
    <numFmt numFmtId="240" formatCode="&quot;$&quot;#,##0.00_)_x_x_x;\(&quot;$&quot;#,##0.00\)_x_x_x"/>
    <numFmt numFmtId="241" formatCode="#,##0.000&quot;mm&quot;"/>
    <numFmt numFmtId="242" formatCode="#,##0.000_);\(#,##0.000\)"/>
    <numFmt numFmtId="243" formatCode="yyyy"/>
    <numFmt numFmtId="244" formatCode="#,##0.0000_);\(#,##0.0000\)"/>
    <numFmt numFmtId="245" formatCode="0.0000"/>
    <numFmt numFmtId="246" formatCode="###0.0_);\(###0.0\)"/>
    <numFmt numFmtId="247" formatCode="&quot;£&quot;_(#,##0_);&quot;£&quot;\(#,##0\)"/>
    <numFmt numFmtId="248" formatCode="&quot;£&quot;_(#,##0.0_);&quot;£&quot;\(#,##0.0\)"/>
    <numFmt numFmtId="249" formatCode="\$0.00;\(\$0.00\)"/>
    <numFmt numFmtId="250" formatCode="0.0_x_x_x"/>
    <numFmt numFmtId="251" formatCode="0&quot;E&quot;"/>
    <numFmt numFmtId="252" formatCode="#,##0.0;\(#,##0.00\)"/>
    <numFmt numFmtId="253" formatCode="d\-mmmm\-yyyy"/>
    <numFmt numFmtId="254" formatCode="General_x_x_x"/>
    <numFmt numFmtId="255" formatCode="#,##0.0&quot;  &quot;"/>
    <numFmt numFmtId="256" formatCode="_-* #,##0.0_-_x;\-* #,##0.0_-_x;_-* &quot;-&quot;??_-_x;_-@_-_x"/>
    <numFmt numFmtId="257" formatCode="0%;\(0%\)"/>
    <numFmt numFmtId="258" formatCode=";;;"/>
    <numFmt numFmtId="259" formatCode="_-* #,##0.00_-;_-* #,##0.00\-;_-* &quot;-&quot;??_-;_-@_-"/>
    <numFmt numFmtId="260" formatCode="0.000_)"/>
    <numFmt numFmtId="261" formatCode="#,##0_)&quot;m&quot;;\(#,##0\)&quot;m&quot;;\-_)&quot;m&quot;"/>
    <numFmt numFmtId="262" formatCode="_-* #,##0\ _F_-;\-* #,##0\ _F_-;_-* &quot;-&quot;\ _F_-;_-@_-"/>
    <numFmt numFmtId="263" formatCode="_-* #,##0.00\ _F_-;\-* #,##0.00\ _F_-;_-* &quot;-&quot;??\ _F_-;_-@_-"/>
    <numFmt numFmtId="264" formatCode="&quot;$&quot;#,##0.00"/>
    <numFmt numFmtId="265" formatCode="&quot;$&quot;#,##0.0_);\(&quot;$&quot;#,##0.0\)"/>
    <numFmt numFmtId="266" formatCode="_-* #,##0.0000000000_-;\-* #,##0.0000000000_-;_-* &quot;-&quot;??_-;_-@_-"/>
    <numFmt numFmtId="267" formatCode="#,##0\x_);\(#,##0\x\)"/>
    <numFmt numFmtId="268" formatCode="#,##0%_);\(#,##0%\)"/>
    <numFmt numFmtId="269" formatCode="_-* #,##0.00000000000_-;\-* #,##0.00000000000_-;_-* &quot;-&quot;??_-;_-@_-"/>
    <numFmt numFmtId="270" formatCode="_-* #,##0.000000000000_-;\-* #,##0.000000000000_-;_-* &quot;-&quot;??_-;_-@_-"/>
    <numFmt numFmtId="271" formatCode="#,##0__\ \ \ \ "/>
    <numFmt numFmtId="272" formatCode="\$#,##0.00_);\(\$#,##0.00\)"/>
    <numFmt numFmtId="273" formatCode="\$#,##0_);\(\$#,##0\)"/>
    <numFmt numFmtId="274" formatCode="#,##0.0\x_);\(#,##0.0\x\);\-_)"/>
    <numFmt numFmtId="275" formatCode="#,##0.0_)_x_x_x;\(#,##0.0\)_x_x_x"/>
    <numFmt numFmtId="276" formatCode="#,##0.00\x_);\(#,##0.00\x\);\-_)"/>
    <numFmt numFmtId="277" formatCode="#,##0.0&quot; x&quot;"/>
    <numFmt numFmtId="278" formatCode="0.0_x"/>
    <numFmt numFmtId="279" formatCode="#,##0.0\ _x"/>
    <numFmt numFmtId="280" formatCode="#,##0.00_)_x_x;\(#,##0.00\)_x_x"/>
    <numFmt numFmtId="281" formatCode="#,##0_)&quot;p&quot;;\(#,##0\)&quot;p&quot;;\-_)&quot;p&quot;"/>
    <numFmt numFmtId="282" formatCode="#,##0.0000"/>
    <numFmt numFmtId="283" formatCode="_-* #,##0.0000_-;\-* #,##0.0000_-;_-* &quot;-&quot;?_-;_-@_-"/>
    <numFmt numFmtId="284" formatCode="0.0_)\p;\(0.0\)\p"/>
    <numFmt numFmtId="285" formatCode="#,##0.0%_);\(#,##0.0%\);\-_)"/>
    <numFmt numFmtId="286" formatCode="_-* #,##0.0_-_x_x;\-* #,##0.0_-_x_x;_-* &quot;-&quot;??_-_x_x;_-@_-_x_x"/>
    <numFmt numFmtId="287" formatCode="&quot;£&quot;#,##0.00;\-&quot;£&quot;#,##0.00"/>
    <numFmt numFmtId="288" formatCode="#,##0______;;&quot;------------      &quot;"/>
    <numFmt numFmtId="289" formatCode="&quot;$&quot;#,##0.000_);\(&quot;$&quot;#,##0.000\)"/>
    <numFmt numFmtId="290" formatCode="[$-419]mmmm;@"/>
    <numFmt numFmtId="291" formatCode="&quot;SEK&quot;_(#,##0.0_);&quot;SEK&quot;\(#,##0.0\)"/>
    <numFmt numFmtId="292" formatCode="#,##0.0%;\(#,##0.0\)%"/>
    <numFmt numFmtId="293" formatCode="#,##0.0_);%%\(#,##0.0\);0_._0_)"/>
    <numFmt numFmtId="294" formatCode="#,##0.0;\(#,##0.0\)"/>
    <numFmt numFmtId="295" formatCode="#,##0.0_);\ \ \(#,##0.0\);0_._0_)"/>
    <numFmt numFmtId="296" formatCode="#,##0.0_);\ \ \ \ \(#,##0.0\);0_._0_)"/>
    <numFmt numFmtId="297" formatCode="&quot;£&quot;#,##0\m;\(&quot;£&quot;#,##0\m\)"/>
    <numFmt numFmtId="298" formatCode="#,##0.00_)\x;\(#,##0.00\)\x"/>
    <numFmt numFmtId="299" formatCode="0.0_)\x;\(0.0\)\x"/>
    <numFmt numFmtId="300" formatCode="#,##0.00\x;\(#,##0.00\)\x"/>
    <numFmt numFmtId="301" formatCode="#,##0_);\(#,##0\);0_._0_)"/>
    <numFmt numFmtId="302" formatCode="&quot;$&quot;#,##0;\-&quot;$&quot;#,##0"/>
    <numFmt numFmtId="303" formatCode="#,##0_);\(#,##0\);0__\)"/>
    <numFmt numFmtId="304" formatCode="_-* #,##0\ &quot;F&quot;_-;\-* #,##0\ &quot;F&quot;_-;_-* &quot;-&quot;\ &quot;F&quot;_-;_-@_-"/>
    <numFmt numFmtId="305" formatCode="_-* #,##0.00\ &quot;F&quot;_-;\-* #,##0.00\ &quot;F&quot;_-;_-* &quot;-&quot;??\ &quot;F&quot;_-;_-@_-"/>
    <numFmt numFmtId="306" formatCode="0.00_)"/>
    <numFmt numFmtId="307" formatCode="#,##0_);\(#,##0\);0"/>
    <numFmt numFmtId="308" formatCode="&quot;$&quot;#,##0;[Red]\-&quot;$&quot;#,##0"/>
    <numFmt numFmtId="309" formatCode="#,##0_);\(#,##0\);0__"/>
    <numFmt numFmtId="310" formatCode="0.0\x"/>
  </numFmts>
  <fonts count="175">
    <font>
      <sz val="11"/>
      <color theme="1"/>
      <name val="Calibri"/>
      <family val="2"/>
    </font>
    <font>
      <sz val="11"/>
      <color indexed="8"/>
      <name val="Calibri"/>
      <family val="2"/>
    </font>
    <font>
      <sz val="10"/>
      <name val="Arial"/>
      <family val="2"/>
    </font>
    <font>
      <sz val="11"/>
      <color indexed="63"/>
      <name val="Calibri"/>
      <family val="2"/>
    </font>
    <font>
      <b/>
      <sz val="11"/>
      <color indexed="63"/>
      <name val="Calibri"/>
      <family val="2"/>
    </font>
    <font>
      <b/>
      <sz val="12"/>
      <color indexed="40"/>
      <name val="Calibri"/>
      <family val="2"/>
    </font>
    <font>
      <b/>
      <u val="single"/>
      <sz val="11"/>
      <color indexed="63"/>
      <name val="Calibri"/>
      <family val="2"/>
    </font>
    <font>
      <b/>
      <u val="single"/>
      <sz val="12"/>
      <color indexed="63"/>
      <name val="Calibri"/>
      <family val="2"/>
    </font>
    <font>
      <b/>
      <sz val="10"/>
      <color indexed="8"/>
      <name val="Calibri"/>
      <family val="2"/>
    </font>
    <font>
      <b/>
      <i/>
      <sz val="11"/>
      <color indexed="63"/>
      <name val="Calibri"/>
      <family val="2"/>
    </font>
    <font>
      <i/>
      <sz val="11"/>
      <color indexed="63"/>
      <name val="Calibri"/>
      <family val="2"/>
    </font>
    <font>
      <sz val="8"/>
      <color indexed="63"/>
      <name val="Calibri"/>
      <family val="2"/>
    </font>
    <font>
      <i/>
      <sz val="8"/>
      <color indexed="63"/>
      <name val="Calibri"/>
      <family val="2"/>
    </font>
    <font>
      <b/>
      <sz val="12"/>
      <name val="Calibri"/>
      <family val="2"/>
    </font>
    <font>
      <b/>
      <sz val="11"/>
      <name val="Calibri"/>
      <family val="2"/>
    </font>
    <font>
      <b/>
      <i/>
      <sz val="10"/>
      <color indexed="8"/>
      <name val="Calibri"/>
      <family val="2"/>
    </font>
    <font>
      <sz val="11"/>
      <color indexed="10"/>
      <name val="Calibri"/>
      <family val="2"/>
    </font>
    <font>
      <sz val="11"/>
      <name val="Calibri"/>
      <family val="2"/>
    </font>
    <font>
      <sz val="10"/>
      <name val="Calibri"/>
      <family val="2"/>
    </font>
    <font>
      <b/>
      <vertAlign val="superscript"/>
      <sz val="11"/>
      <color indexed="63"/>
      <name val="Calibri"/>
      <family val="2"/>
    </font>
    <font>
      <vertAlign val="superscript"/>
      <sz val="11"/>
      <color indexed="63"/>
      <name val="Calibri"/>
      <family val="2"/>
    </font>
    <font>
      <sz val="10"/>
      <name val="Courier"/>
      <family val="1"/>
    </font>
    <font>
      <sz val="9"/>
      <name val="Arial"/>
      <family val="2"/>
    </font>
    <font>
      <sz val="10"/>
      <name val="Helvetica"/>
      <family val="0"/>
    </font>
    <font>
      <sz val="10"/>
      <name val="Book Antiqua"/>
      <family val="1"/>
    </font>
    <font>
      <b/>
      <sz val="10"/>
      <color indexed="9"/>
      <name val="Arial"/>
      <family val="2"/>
    </font>
    <font>
      <sz val="11"/>
      <name val="Arial"/>
      <family val="2"/>
    </font>
    <font>
      <b/>
      <sz val="22"/>
      <color indexed="18"/>
      <name val="Arial"/>
      <family val="2"/>
    </font>
    <font>
      <sz val="10"/>
      <name val="MS Sans Serif"/>
      <family val="2"/>
    </font>
    <font>
      <sz val="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PragmaticaCTT"/>
      <family val="0"/>
    </font>
    <font>
      <sz val="10"/>
      <name val="Arial Cyr"/>
      <family val="0"/>
    </font>
    <font>
      <sz val="1"/>
      <color indexed="8"/>
      <name val="Courier"/>
      <family val="3"/>
    </font>
    <font>
      <b/>
      <sz val="9"/>
      <name val="Arial"/>
      <family val="2"/>
    </font>
    <font>
      <sz val="8"/>
      <name val="Helv"/>
      <family val="0"/>
    </font>
    <font>
      <sz val="9"/>
      <color indexed="8"/>
      <name val="Times New Roman"/>
      <family val="1"/>
    </font>
    <font>
      <b/>
      <sz val="10"/>
      <color indexed="8"/>
      <name val="Times New Roman"/>
      <family val="1"/>
    </font>
    <font>
      <b/>
      <sz val="8"/>
      <color indexed="9"/>
      <name val="Arial"/>
      <family val="2"/>
    </font>
    <font>
      <sz val="8"/>
      <color indexed="12"/>
      <name val="Tms Rmn"/>
      <family val="0"/>
    </font>
    <font>
      <sz val="8"/>
      <name val="Palatino"/>
      <family val="1"/>
    </font>
    <font>
      <b/>
      <i/>
      <sz val="9"/>
      <name val="Palatino"/>
      <family val="1"/>
    </font>
    <font>
      <b/>
      <i/>
      <sz val="9"/>
      <name val="Arial"/>
      <family val="2"/>
    </font>
    <font>
      <b/>
      <sz val="18"/>
      <name val="Arial"/>
      <family val="2"/>
    </font>
    <font>
      <b/>
      <sz val="12"/>
      <name val="Arial"/>
      <family val="2"/>
    </font>
    <font>
      <sz val="7"/>
      <color indexed="10"/>
      <name val="Helvetica"/>
      <family val="2"/>
    </font>
    <font>
      <b/>
      <i/>
      <sz val="8"/>
      <name val="Arial"/>
      <family val="2"/>
    </font>
    <font>
      <b/>
      <sz val="8"/>
      <name val="Book Antiqua"/>
      <family val="1"/>
    </font>
    <font>
      <u val="single"/>
      <sz val="10"/>
      <color indexed="12"/>
      <name val="Arial"/>
      <family val="2"/>
    </font>
    <font>
      <b/>
      <sz val="9"/>
      <name val="Palatino"/>
      <family val="1"/>
    </font>
    <font>
      <sz val="8"/>
      <color indexed="12"/>
      <name val="Times New Roman"/>
      <family val="1"/>
    </font>
    <font>
      <sz val="8"/>
      <name val="Helvetica"/>
      <family val="0"/>
    </font>
    <font>
      <sz val="9"/>
      <name val="Arial Cyr"/>
      <family val="0"/>
    </font>
    <font>
      <b/>
      <sz val="24"/>
      <name val="Times New Roman"/>
      <family val="1"/>
    </font>
    <font>
      <b/>
      <sz val="18"/>
      <name val="Palatino"/>
      <family val="1"/>
    </font>
    <font>
      <sz val="11"/>
      <color indexed="12"/>
      <name val="Book Antiqua"/>
      <family val="1"/>
    </font>
    <font>
      <sz val="10"/>
      <name val="ЏрЯмой Џроп"/>
      <family val="0"/>
    </font>
    <font>
      <b/>
      <sz val="12"/>
      <color indexed="9"/>
      <name val="Arial"/>
      <family val="2"/>
    </font>
    <font>
      <sz val="9"/>
      <name val="Times New Roman"/>
      <family val="1"/>
    </font>
    <font>
      <sz val="12"/>
      <name val="Tms Rmn"/>
      <family val="0"/>
    </font>
    <font>
      <sz val="8"/>
      <name val="Times New Roman"/>
      <family val="1"/>
    </font>
    <font>
      <u val="single"/>
      <sz val="10"/>
      <color indexed="36"/>
      <name val="Arial"/>
      <family val="2"/>
    </font>
    <font>
      <sz val="7"/>
      <name val="Palatino"/>
      <family val="1"/>
    </font>
    <font>
      <sz val="7"/>
      <name val="Arial"/>
      <family val="2"/>
    </font>
    <font>
      <sz val="11"/>
      <name val="Times New Roman"/>
      <family val="1"/>
    </font>
    <font>
      <b/>
      <sz val="8"/>
      <name val="Arial"/>
      <family val="2"/>
    </font>
    <font>
      <b/>
      <sz val="11"/>
      <color indexed="9"/>
      <name val="Arial"/>
      <family val="2"/>
    </font>
    <font>
      <b/>
      <sz val="7"/>
      <color indexed="17"/>
      <name val="Arial"/>
      <family val="2"/>
    </font>
    <font>
      <sz val="6"/>
      <color indexed="16"/>
      <name val="Palatino"/>
      <family val="1"/>
    </font>
    <font>
      <b/>
      <sz val="8"/>
      <name val="Palatino"/>
      <family val="0"/>
    </font>
    <font>
      <sz val="18"/>
      <name val="Helvetica-Black"/>
      <family val="0"/>
    </font>
    <font>
      <i/>
      <sz val="14"/>
      <name val="Palatino"/>
      <family val="1"/>
    </font>
    <font>
      <b/>
      <sz val="8"/>
      <color indexed="9"/>
      <name val="Helvetica"/>
      <family val="2"/>
    </font>
    <font>
      <u val="single"/>
      <sz val="12"/>
      <color indexed="12"/>
      <name val="Times New Roman"/>
      <family val="1"/>
    </font>
    <font>
      <u val="single"/>
      <sz val="10"/>
      <color indexed="12"/>
      <name val="Arial Cyr"/>
      <family val="0"/>
    </font>
    <font>
      <sz val="12"/>
      <color indexed="12"/>
      <name val="Arial"/>
      <family val="2"/>
    </font>
    <font>
      <sz val="10"/>
      <color indexed="12"/>
      <name val="Arial"/>
      <family val="2"/>
    </font>
    <font>
      <sz val="12"/>
      <name val="Helv"/>
      <family val="0"/>
    </font>
    <font>
      <b/>
      <sz val="8"/>
      <name val="Helvetica"/>
      <family val="0"/>
    </font>
    <font>
      <b/>
      <sz val="10"/>
      <name val="Palatino"/>
      <family val="0"/>
    </font>
    <font>
      <sz val="8"/>
      <color indexed="16"/>
      <name val="Arial"/>
      <family val="2"/>
    </font>
    <font>
      <sz val="10"/>
      <color indexed="25"/>
      <name val="Helvetica"/>
      <family val="0"/>
    </font>
    <font>
      <b/>
      <sz val="14"/>
      <name val="Arial"/>
      <family val="2"/>
    </font>
    <font>
      <sz val="10"/>
      <name val="Times New Roman"/>
      <family val="1"/>
    </font>
    <font>
      <b/>
      <sz val="14"/>
      <color indexed="24"/>
      <name val="Book Antiqua"/>
      <family val="1"/>
    </font>
    <font>
      <i/>
      <sz val="10"/>
      <name val="PragmaticaC"/>
      <family val="0"/>
    </font>
    <font>
      <sz val="12"/>
      <name val="Arial"/>
      <family val="2"/>
    </font>
    <font>
      <sz val="14"/>
      <name val="Arial MT"/>
      <family val="0"/>
    </font>
    <font>
      <sz val="10"/>
      <name val="Helv"/>
      <family val="0"/>
    </font>
    <font>
      <sz val="12"/>
      <name val="Helvetica"/>
      <family val="0"/>
    </font>
    <font>
      <sz val="14"/>
      <name val="NewtonC"/>
      <family val="0"/>
    </font>
    <font>
      <b/>
      <sz val="10"/>
      <name val="Helvetica"/>
      <family val="2"/>
    </font>
    <font>
      <u val="single"/>
      <sz val="10"/>
      <name val="Helvetica"/>
      <family val="2"/>
    </font>
    <font>
      <sz val="10"/>
      <name val="Times New Roman CE"/>
      <family val="0"/>
    </font>
    <font>
      <i/>
      <sz val="12"/>
      <name val="Helvetica"/>
      <family val="2"/>
    </font>
    <font>
      <b/>
      <sz val="10"/>
      <color indexed="30"/>
      <name val="Arial Cyr"/>
      <family val="0"/>
    </font>
    <font>
      <sz val="8"/>
      <name val="Book Antiqua"/>
      <family val="1"/>
    </font>
    <font>
      <b/>
      <sz val="14"/>
      <name val="Times New Roman"/>
      <family val="1"/>
    </font>
    <font>
      <sz val="10"/>
      <color indexed="16"/>
      <name val="Helvetica-Black"/>
      <family val="0"/>
    </font>
    <font>
      <i/>
      <sz val="14"/>
      <name val="Times New Roman"/>
      <family val="1"/>
    </font>
    <font>
      <b/>
      <sz val="22"/>
      <name val="Book Antiqua"/>
      <family val="1"/>
    </font>
    <font>
      <sz val="12"/>
      <name val="Times New Roman"/>
      <family val="1"/>
    </font>
    <font>
      <b/>
      <sz val="10"/>
      <name val="Arial"/>
      <family val="2"/>
    </font>
    <font>
      <sz val="10"/>
      <name val="Palatino"/>
      <family val="0"/>
    </font>
    <font>
      <i/>
      <sz val="12"/>
      <name val="Tms Rmn"/>
      <family val="0"/>
    </font>
    <font>
      <b/>
      <sz val="12"/>
      <name val="Arial Cyr"/>
      <family val="2"/>
    </font>
    <font>
      <sz val="10"/>
      <name val="GillSans Light"/>
      <family val="0"/>
    </font>
    <font>
      <b/>
      <i/>
      <sz val="10"/>
      <name val="Arial"/>
      <family val="2"/>
    </font>
    <font>
      <sz val="10"/>
      <name val="KPN Arial"/>
      <family val="0"/>
    </font>
    <font>
      <sz val="8"/>
      <name val="HelveticaNeue LightCond"/>
      <family val="2"/>
    </font>
    <font>
      <b/>
      <sz val="7"/>
      <name val="HelveticaNeue Condensed"/>
      <family val="2"/>
    </font>
    <font>
      <b/>
      <sz val="9"/>
      <name val="Times New Roman"/>
      <family val="1"/>
    </font>
    <font>
      <b/>
      <sz val="10"/>
      <name val="Arial Cyr"/>
      <family val="0"/>
    </font>
    <font>
      <sz val="9"/>
      <color indexed="21"/>
      <name val="Helvetica-Black"/>
      <family val="0"/>
    </font>
    <font>
      <b/>
      <sz val="11"/>
      <name val="Times New Roman"/>
      <family val="1"/>
    </font>
    <font>
      <b/>
      <sz val="8.5"/>
      <color indexed="8"/>
      <name val="Arial"/>
      <family val="2"/>
    </font>
    <font>
      <b/>
      <sz val="8.5"/>
      <color indexed="17"/>
      <name val="Arial"/>
      <family val="2"/>
    </font>
    <font>
      <sz val="8.5"/>
      <color indexed="8"/>
      <name val="Arial"/>
      <family val="2"/>
    </font>
    <font>
      <sz val="9"/>
      <name val="Helvetica-Black"/>
      <family val="0"/>
    </font>
    <font>
      <b/>
      <sz val="11"/>
      <name val="Arial Cyr"/>
      <family val="2"/>
    </font>
    <font>
      <b/>
      <sz val="10"/>
      <name val="Times New Roman"/>
      <family val="1"/>
    </font>
    <font>
      <b/>
      <sz val="24"/>
      <name val="AgrOptima"/>
      <family val="2"/>
    </font>
    <font>
      <b/>
      <sz val="13"/>
      <name val="Book Antiqua"/>
      <family val="1"/>
    </font>
    <font>
      <b/>
      <u val="single"/>
      <sz val="9"/>
      <name val="Arial"/>
      <family val="2"/>
    </font>
    <font>
      <b/>
      <sz val="7"/>
      <name val="Arial"/>
      <family val="2"/>
    </font>
    <font>
      <b/>
      <i/>
      <sz val="14"/>
      <color indexed="17"/>
      <name val="Arial Cyr"/>
      <family val="2"/>
    </font>
    <font>
      <b/>
      <i/>
      <sz val="14"/>
      <name val="Arial Cyr"/>
      <family val="2"/>
    </font>
    <font>
      <b/>
      <i/>
      <sz val="10"/>
      <name val="Arial Cyr"/>
      <family val="0"/>
    </font>
    <font>
      <sz val="11"/>
      <name val="明朝"/>
      <family val="3"/>
    </font>
    <font>
      <vertAlign val="superscript"/>
      <sz val="8"/>
      <color indexed="63"/>
      <name val="Calibri"/>
      <family val="2"/>
    </font>
    <font>
      <b/>
      <vertAlign val="superscript"/>
      <sz val="12"/>
      <color indexed="4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u val="single"/>
      <sz val="12"/>
      <color theme="1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404040"/>
      <name val="Calibri"/>
      <family val="2"/>
    </font>
    <font>
      <b/>
      <sz val="11"/>
      <color rgb="FF404040"/>
      <name val="Calibri"/>
      <family val="2"/>
    </font>
    <font>
      <b/>
      <sz val="12"/>
      <color rgb="FF00B0F0"/>
      <name val="Calibri"/>
      <family val="2"/>
    </font>
    <font>
      <b/>
      <u val="single"/>
      <sz val="11"/>
      <color rgb="FF404040"/>
      <name val="Calibri"/>
      <family val="2"/>
    </font>
    <font>
      <b/>
      <u val="single"/>
      <sz val="12"/>
      <color rgb="FF404040"/>
      <name val="Calibri"/>
      <family val="2"/>
    </font>
    <font>
      <b/>
      <i/>
      <sz val="11"/>
      <color rgb="FF404040"/>
      <name val="Calibri"/>
      <family val="2"/>
    </font>
    <font>
      <i/>
      <sz val="11"/>
      <color rgb="FF404040"/>
      <name val="Calibri"/>
      <family val="2"/>
    </font>
    <font>
      <sz val="8"/>
      <color rgb="FF404040"/>
      <name val="Calibri"/>
      <family val="2"/>
    </font>
    <font>
      <i/>
      <sz val="8"/>
      <color rgb="FF404040"/>
      <name val="Calibri"/>
      <family val="2"/>
    </font>
    <font>
      <vertAlign val="superscript"/>
      <sz val="8"/>
      <color rgb="FF404040"/>
      <name val="Calibri"/>
      <family val="2"/>
    </font>
  </fonts>
  <fills count="58">
    <fill>
      <patternFill/>
    </fill>
    <fill>
      <patternFill patternType="gray125"/>
    </fill>
    <fill>
      <patternFill patternType="solid">
        <fgColor indexed="18"/>
        <bgColor indexed="64"/>
      </patternFill>
    </fill>
    <fill>
      <patternFill patternType="solid">
        <fgColor indexed="43"/>
        <bgColor indexed="64"/>
      </patternFill>
    </fill>
    <fill>
      <patternFill patternType="lightGray">
        <fgColor indexed="22"/>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lightGray">
        <fgColor indexed="13"/>
      </patternFill>
    </fill>
    <fill>
      <patternFill patternType="solid">
        <fgColor indexed="9"/>
        <bgColor indexed="64"/>
      </patternFill>
    </fill>
    <fill>
      <patternFill patternType="solid">
        <fgColor indexed="45"/>
        <bgColor indexed="64"/>
      </patternFill>
    </fill>
    <fill>
      <patternFill patternType="solid">
        <fgColor indexed="10"/>
        <bgColor indexed="64"/>
      </patternFill>
    </fill>
    <fill>
      <patternFill patternType="solid">
        <fgColor indexed="49"/>
        <bgColor indexed="64"/>
      </patternFill>
    </fill>
    <fill>
      <patternFill patternType="lightGray">
        <fgColor indexed="22"/>
        <bgColor indexed="9"/>
      </patternFill>
    </fill>
    <fill>
      <patternFill patternType="solid">
        <fgColor indexed="16"/>
        <bgColor indexed="64"/>
      </patternFill>
    </fill>
    <fill>
      <patternFill patternType="solid">
        <fgColor indexed="8"/>
        <bgColor indexed="64"/>
      </patternFill>
    </fill>
    <fill>
      <patternFill patternType="solid">
        <fgColor theme="0" tint="-0.24993999302387238"/>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s>
  <borders count="46">
    <border>
      <left/>
      <right/>
      <top/>
      <bottom/>
      <diagonal/>
    </border>
    <border>
      <left style="thick">
        <color indexed="9"/>
      </left>
      <right style="thick">
        <color indexed="9"/>
      </right>
      <top/>
      <bottom style="thick">
        <color indexed="9"/>
      </bottom>
    </border>
    <border>
      <left/>
      <right/>
      <top style="thin">
        <color indexed="8"/>
      </top>
      <bottom style="thin">
        <color indexed="8"/>
      </bottom>
    </border>
    <border>
      <left/>
      <right/>
      <top style="hair">
        <color indexed="8"/>
      </top>
      <bottom style="hair">
        <color indexed="8"/>
      </bottom>
    </border>
    <border>
      <left/>
      <right/>
      <top/>
      <bottom style="medium">
        <color indexed="18"/>
      </bottom>
    </border>
    <border>
      <left/>
      <right/>
      <top style="thin"/>
      <bottom style="double"/>
    </border>
    <border>
      <left/>
      <right/>
      <top style="thin"/>
      <bottom style="thin"/>
    </border>
    <border>
      <left style="medium">
        <color indexed="9"/>
      </left>
      <right style="medium">
        <color indexed="9"/>
      </right>
      <top style="medium">
        <color indexed="9"/>
      </top>
      <bottom style="medium">
        <color indexed="9"/>
      </bottom>
    </border>
    <border>
      <left/>
      <right style="medium">
        <color indexed="9"/>
      </right>
      <top/>
      <bottom style="medium">
        <color indexed="9"/>
      </bottom>
    </border>
    <border>
      <left style="medium">
        <color indexed="9"/>
      </left>
      <right style="medium">
        <color indexed="9"/>
      </right>
      <top/>
      <bottom/>
    </border>
    <border>
      <left/>
      <right/>
      <top/>
      <bottom style="hair"/>
    </border>
    <border>
      <left style="thin"/>
      <right/>
      <top/>
      <bottom style="thin"/>
    </border>
    <border>
      <left/>
      <right/>
      <top/>
      <bottom style="thin"/>
    </border>
    <border>
      <left/>
      <right/>
      <top/>
      <bottom style="medium"/>
    </border>
    <border>
      <left/>
      <right style="thin">
        <color indexed="8"/>
      </right>
      <top style="thin">
        <color indexed="8"/>
      </top>
      <bottom/>
    </border>
    <border>
      <left style="medium"/>
      <right style="medium"/>
      <top style="medium"/>
      <bottom style="medium"/>
    </border>
    <border>
      <left style="thin"/>
      <right style="thin"/>
      <top style="medium"/>
      <bottom/>
    </border>
    <border>
      <left/>
      <right/>
      <top/>
      <bottom style="dotted"/>
    </border>
    <border>
      <left/>
      <right/>
      <top style="thin"/>
      <bottom/>
    </border>
    <border>
      <left/>
      <right style="thin"/>
      <top/>
      <bottom/>
    </border>
    <border>
      <left style="thin"/>
      <right style="thin"/>
      <top style="thin"/>
      <bottom style="thin"/>
    </border>
    <border>
      <left/>
      <right/>
      <top style="medium">
        <color indexed="18"/>
      </top>
      <bottom/>
    </border>
    <border>
      <left style="hair"/>
      <right style="hair"/>
      <top style="hair"/>
      <bottom style="hair"/>
    </border>
    <border>
      <left/>
      <right/>
      <top style="hair"/>
      <bottom style="hair"/>
    </border>
    <border>
      <left style="thin"/>
      <right style="double"/>
      <top style="thin"/>
      <bottom style="thin"/>
    </border>
    <border>
      <left style="medium"/>
      <right/>
      <top style="medium"/>
      <bottom style="medium"/>
    </border>
    <border>
      <left style="thin"/>
      <right style="thin"/>
      <top/>
      <bottom style="thin"/>
    </border>
    <border>
      <left/>
      <right/>
      <top style="medium">
        <color indexed="23"/>
      </top>
      <bottom style="medium">
        <color indexed="23"/>
      </bottom>
    </border>
    <border>
      <left style="thin">
        <color indexed="18"/>
      </left>
      <right style="thin">
        <color indexed="18"/>
      </right>
      <top style="thin">
        <color indexed="18"/>
      </top>
      <bottom style="thin">
        <color indexed="18"/>
      </bottom>
    </border>
    <border>
      <left style="thin"/>
      <right style="thin"/>
      <top style="medium"/>
      <bottom style="medium"/>
    </border>
    <border>
      <left/>
      <right/>
      <top style="thin"/>
      <bottom style="medium"/>
    </border>
    <border>
      <left style="medium"/>
      <right style="thin"/>
      <top style="medium"/>
      <bottom style="medium"/>
    </border>
    <border>
      <left style="thin"/>
      <right/>
      <top/>
      <bottom/>
    </border>
    <border>
      <left/>
      <right/>
      <top style="double"/>
      <bottom/>
    </border>
    <border>
      <left style="thick"/>
      <right style="thin"/>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hair"/>
      <bottom/>
    </border>
    <border>
      <left/>
      <right/>
      <top style="hair"/>
      <bottom style="thin"/>
    </border>
  </borders>
  <cellStyleXfs count="13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Font="0" applyFill="0" applyBorder="0" applyAlignment="0" applyProtection="0"/>
    <xf numFmtId="169" fontId="22" fillId="0" borderId="0">
      <alignment/>
      <protection/>
    </xf>
    <xf numFmtId="0" fontId="22" fillId="0" borderId="0">
      <alignment/>
      <protection/>
    </xf>
    <xf numFmtId="170" fontId="23" fillId="0" borderId="0" applyFont="0" applyFill="0" applyBorder="0" applyAlignment="0" applyProtection="0"/>
    <xf numFmtId="0" fontId="24" fillId="0" borderId="0" applyFont="0" applyFill="0" applyBorder="0" applyAlignment="0">
      <protection/>
    </xf>
    <xf numFmtId="171" fontId="2" fillId="0" borderId="0" applyFont="0" applyFill="0" applyBorder="0" applyProtection="0">
      <alignment wrapText="1"/>
    </xf>
    <xf numFmtId="0" fontId="2" fillId="0" borderId="0" applyFont="0" applyFill="0" applyBorder="0" applyProtection="0">
      <alignment wrapText="1"/>
    </xf>
    <xf numFmtId="172" fontId="2" fillId="0" borderId="0" applyFont="0" applyFill="0" applyBorder="0" applyProtection="0">
      <alignment horizontal="left" wrapText="1"/>
    </xf>
    <xf numFmtId="0" fontId="2" fillId="0" borderId="0" applyFont="0" applyFill="0" applyBorder="0" applyProtection="0">
      <alignment horizontal="lef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lignment horizontal="right"/>
      <protection/>
    </xf>
    <xf numFmtId="0" fontId="2" fillId="0" borderId="0">
      <alignment horizontal="right"/>
      <protection/>
    </xf>
    <xf numFmtId="190" fontId="2" fillId="0" borderId="0" applyFont="0" applyProtection="0">
      <alignment horizontal="right"/>
    </xf>
    <xf numFmtId="0" fontId="2" fillId="0" borderId="0" applyFont="0" applyProtection="0">
      <alignment horizontal="right"/>
    </xf>
    <xf numFmtId="191" fontId="2" fillId="0" borderId="0" applyFont="0" applyFill="0" applyBorder="0" applyProtection="0">
      <alignment horizontal="right"/>
    </xf>
    <xf numFmtId="0" fontId="2" fillId="0" borderId="0" applyFont="0" applyFill="0" applyBorder="0" applyProtection="0">
      <alignment horizontal="right"/>
    </xf>
    <xf numFmtId="192" fontId="2" fillId="0" borderId="0" applyFont="0" applyFill="0" applyBorder="0" applyProtection="0">
      <alignment horizontal="right"/>
    </xf>
    <xf numFmtId="0" fontId="2" fillId="0" borderId="0" applyFont="0" applyFill="0" applyBorder="0" applyProtection="0">
      <alignment horizontal="right"/>
    </xf>
    <xf numFmtId="193"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Protection="0">
      <alignment horizontal="right"/>
    </xf>
    <xf numFmtId="0" fontId="2" fillId="0" borderId="0" applyFont="0" applyFill="0" applyBorder="0" applyProtection="0">
      <alignment horizontal="right"/>
    </xf>
    <xf numFmtId="195" fontId="25" fillId="2" borderId="1" applyNumberFormat="0">
      <alignment horizontal="center" vertical="center"/>
      <protection/>
    </xf>
    <xf numFmtId="168" fontId="26" fillId="0" borderId="0">
      <alignment/>
      <protection/>
    </xf>
    <xf numFmtId="0" fontId="26" fillId="0" borderId="0">
      <alignment/>
      <protection/>
    </xf>
    <xf numFmtId="196"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protection/>
    </xf>
    <xf numFmtId="0" fontId="2" fillId="0" borderId="0">
      <alignment/>
      <protection/>
    </xf>
    <xf numFmtId="210" fontId="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2" fontId="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212" fontId="2" fillId="3" borderId="0" applyNumberFormat="0" applyFont="0" applyAlignment="0" applyProtection="0"/>
    <xf numFmtId="38" fontId="28"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9" fontId="2" fillId="0" borderId="0">
      <alignment/>
      <protection/>
    </xf>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9" fillId="0" borderId="0" applyFont="0" applyFill="0" applyBorder="0" applyAlignment="0" applyProtection="0"/>
    <xf numFmtId="0" fontId="29" fillId="0" borderId="0" applyFont="0" applyFill="0" applyBorder="0" applyAlignment="0" applyProtection="0"/>
    <xf numFmtId="225" fontId="29" fillId="0" borderId="0" applyFont="0" applyFill="0" applyBorder="0" applyAlignment="0" applyProtection="0"/>
    <xf numFmtId="0" fontId="29" fillId="0" borderId="0" applyFont="0" applyFill="0" applyBorder="0" applyAlignment="0" applyProtection="0"/>
    <xf numFmtId="0" fontId="2" fillId="0" borderId="0" applyFont="0" applyFill="0" applyBorder="0" applyAlignment="0" applyProtection="0"/>
    <xf numFmtId="0" fontId="29" fillId="0" borderId="0">
      <alignment horizontal="left"/>
      <protection/>
    </xf>
    <xf numFmtId="212" fontId="2"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Protection="0">
      <alignment vertical="top"/>
    </xf>
    <xf numFmtId="0" fontId="2" fillId="0" borderId="0" applyNumberFormat="0" applyFill="0" applyBorder="0" applyProtection="0">
      <alignment vertical="top"/>
    </xf>
    <xf numFmtId="212" fontId="2" fillId="0" borderId="2" applyNumberFormat="0" applyFill="0" applyAlignment="0" applyProtection="0"/>
    <xf numFmtId="227" fontId="31" fillId="0" borderId="2" applyNumberFormat="0" applyFill="0" applyAlignment="0" applyProtection="0"/>
    <xf numFmtId="0" fontId="31" fillId="0" borderId="3"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227" fontId="31" fillId="0" borderId="2" applyNumberFormat="0" applyFill="0" applyAlignment="0" applyProtection="0"/>
    <xf numFmtId="227" fontId="31" fillId="0" borderId="2" applyNumberFormat="0" applyFill="0" applyAlignment="0" applyProtection="0"/>
    <xf numFmtId="0" fontId="31" fillId="0" borderId="3" applyNumberFormat="0" applyFill="0" applyAlignment="0" applyProtection="0"/>
    <xf numFmtId="0" fontId="2" fillId="0" borderId="2" applyNumberFormat="0" applyFill="0" applyAlignment="0" applyProtection="0"/>
    <xf numFmtId="212" fontId="2" fillId="0" borderId="4" applyNumberFormat="0" applyFill="0" applyProtection="0">
      <alignment horizontal="center"/>
    </xf>
    <xf numFmtId="227"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227" fontId="32" fillId="0" borderId="4" applyNumberFormat="0" applyFill="0" applyProtection="0">
      <alignment horizontal="center"/>
    </xf>
    <xf numFmtId="227" fontId="32" fillId="0" borderId="4" applyNumberFormat="0" applyFill="0" applyProtection="0">
      <alignment horizontal="center"/>
    </xf>
    <xf numFmtId="0" fontId="32" fillId="0" borderId="4" applyNumberFormat="0" applyFill="0" applyProtection="0">
      <alignment horizontal="center"/>
    </xf>
    <xf numFmtId="0" fontId="2" fillId="0" borderId="4" applyNumberFormat="0" applyFill="0" applyProtection="0">
      <alignment horizontal="center"/>
    </xf>
    <xf numFmtId="212" fontId="2" fillId="0" borderId="0" applyNumberFormat="0" applyFill="0" applyBorder="0" applyProtection="0">
      <alignment horizontal="left"/>
    </xf>
    <xf numFmtId="227"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227" fontId="32" fillId="0" borderId="0" applyNumberFormat="0" applyFill="0" applyBorder="0" applyProtection="0">
      <alignment horizontal="left"/>
    </xf>
    <xf numFmtId="227" fontId="32" fillId="0" borderId="0" applyNumberFormat="0" applyFill="0" applyBorder="0" applyProtection="0">
      <alignment horizontal="left"/>
    </xf>
    <xf numFmtId="0" fontId="32" fillId="0" borderId="0" applyNumberFormat="0" applyFill="0" applyBorder="0" applyProtection="0">
      <alignment horizontal="left"/>
    </xf>
    <xf numFmtId="0" fontId="2" fillId="0" borderId="0" applyNumberFormat="0" applyFill="0" applyBorder="0" applyProtection="0">
      <alignment horizontal="left"/>
    </xf>
    <xf numFmtId="212" fontId="2" fillId="0" borderId="0" applyNumberFormat="0" applyFill="0" applyProtection="0">
      <alignment horizontal="centerContinuous"/>
    </xf>
    <xf numFmtId="227"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227" fontId="33" fillId="0" borderId="0" applyNumberFormat="0" applyFill="0" applyProtection="0">
      <alignment horizontal="centerContinuous"/>
    </xf>
    <xf numFmtId="227" fontId="33" fillId="0" borderId="0" applyNumberFormat="0" applyFill="0" applyProtection="0">
      <alignment horizontal="centerContinuous"/>
    </xf>
    <xf numFmtId="0" fontId="33" fillId="0" borderId="0" applyNumberFormat="0" applyFill="0" applyBorder="0" applyProtection="0">
      <alignment horizontal="centerContinuous"/>
    </xf>
    <xf numFmtId="0" fontId="2" fillId="0" borderId="0" applyNumberFormat="0" applyFill="0" applyProtection="0">
      <alignment horizontal="centerContinuous"/>
    </xf>
    <xf numFmtId="0" fontId="2" fillId="0" borderId="0">
      <alignment/>
      <protection/>
    </xf>
    <xf numFmtId="0" fontId="34" fillId="0" borderId="0">
      <alignment/>
      <protection/>
    </xf>
    <xf numFmtId="0" fontId="2"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6" fillId="0" borderId="0">
      <alignment/>
      <protection locked="0"/>
    </xf>
    <xf numFmtId="0" fontId="36" fillId="0" borderId="5">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6" fillId="0" borderId="0">
      <alignment/>
      <protection locked="0"/>
    </xf>
    <xf numFmtId="0" fontId="36"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7" fillId="0" borderId="0" applyNumberFormat="0" applyFill="0" applyBorder="0" applyAlignment="0" applyProtection="0"/>
    <xf numFmtId="0" fontId="37" fillId="0" borderId="0" applyNumberFormat="0" applyFill="0" applyBorder="0" applyAlignment="0" applyProtection="0"/>
    <xf numFmtId="196" fontId="2" fillId="0" borderId="0" applyFont="0" applyFill="0" applyBorder="0" applyAlignment="0">
      <protection/>
    </xf>
    <xf numFmtId="0" fontId="28" fillId="4" borderId="0">
      <alignment/>
      <protection/>
    </xf>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38" fillId="0" borderId="0">
      <alignment horizontal="right"/>
      <protection/>
    </xf>
    <xf numFmtId="42" fontId="2" fillId="0" borderId="0" applyFont="0" applyFill="0" applyBorder="0" applyAlignment="0" applyProtection="0"/>
    <xf numFmtId="44" fontId="2" fillId="0" borderId="0" applyFont="0" applyFill="0" applyBorder="0" applyAlignment="0" applyProtection="0"/>
    <xf numFmtId="228" fontId="22" fillId="0" borderId="0" applyFont="0" applyFill="0" applyBorder="0" applyAlignment="0">
      <protection/>
    </xf>
    <xf numFmtId="229" fontId="39" fillId="23" borderId="0" applyNumberFormat="0" applyFont="0" applyBorder="0" applyAlignment="0">
      <protection/>
    </xf>
    <xf numFmtId="230" fontId="40" fillId="23" borderId="6" applyFont="0">
      <alignment horizontal="right"/>
      <protection/>
    </xf>
    <xf numFmtId="0" fontId="29" fillId="0" borderId="0" applyNumberFormat="0" applyFill="0" applyBorder="0" applyAlignment="0" applyProtection="0"/>
    <xf numFmtId="0" fontId="2" fillId="0" borderId="0">
      <alignment/>
      <protection/>
    </xf>
    <xf numFmtId="231" fontId="2" fillId="0" borderId="0">
      <alignment/>
      <protection/>
    </xf>
    <xf numFmtId="232" fontId="2" fillId="0" borderId="0">
      <alignment/>
      <protection/>
    </xf>
    <xf numFmtId="0" fontId="25" fillId="2" borderId="7" applyNumberFormat="0" applyAlignment="0" applyProtection="0"/>
    <xf numFmtId="233" fontId="41" fillId="2" borderId="0" applyNumberFormat="0" applyBorder="0">
      <alignment horizontal="center" vertical="center"/>
      <protection/>
    </xf>
    <xf numFmtId="179" fontId="2" fillId="0" borderId="0" applyNumberFormat="0" applyFont="0" applyAlignment="0">
      <protection/>
    </xf>
    <xf numFmtId="0" fontId="42" fillId="0" borderId="0" applyNumberFormat="0" applyFill="0" applyBorder="0" applyAlignment="0" applyProtection="0"/>
    <xf numFmtId="0" fontId="25" fillId="2" borderId="8">
      <alignment horizontal="center" vertical="center"/>
      <protection/>
    </xf>
    <xf numFmtId="0" fontId="25" fillId="2" borderId="9">
      <alignment horizontal="center"/>
      <protection/>
    </xf>
    <xf numFmtId="234" fontId="43" fillId="0" borderId="0">
      <alignment/>
      <protection/>
    </xf>
    <xf numFmtId="209" fontId="22" fillId="0" borderId="7" applyNumberFormat="0" applyFont="0" applyFill="0" applyAlignment="0">
      <protection/>
    </xf>
    <xf numFmtId="0" fontId="44" fillId="0" borderId="10" applyBorder="0">
      <alignment/>
      <protection/>
    </xf>
    <xf numFmtId="6" fontId="2" fillId="0" borderId="0" applyFont="0" applyFill="0" applyBorder="0" applyAlignment="0" applyProtection="0"/>
    <xf numFmtId="8" fontId="2" fillId="24" borderId="11"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2" fontId="29" fillId="25" borderId="0" applyNumberFormat="0" applyFont="0" applyBorder="0" applyAlignment="0" applyProtection="0"/>
    <xf numFmtId="0" fontId="2" fillId="0" borderId="0" applyNumberFormat="0" applyFont="0" applyFill="0" applyBorder="0" applyProtection="0">
      <alignment horizontal="centerContinuous"/>
    </xf>
    <xf numFmtId="235" fontId="48" fillId="0" borderId="0">
      <alignment/>
      <protection/>
    </xf>
    <xf numFmtId="236" fontId="2" fillId="0" borderId="0">
      <alignment/>
      <protection/>
    </xf>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2" applyNumberFormat="0" applyFill="0" applyBorder="0" applyAlignment="0" applyProtection="0"/>
    <xf numFmtId="0" fontId="51" fillId="0" borderId="0" applyNumberFormat="0" applyFill="0" applyBorder="0" applyAlignment="0" applyProtection="0"/>
    <xf numFmtId="0" fontId="52" fillId="0" borderId="12" applyBorder="0">
      <alignment horizontal="center"/>
      <protection/>
    </xf>
    <xf numFmtId="0" fontId="28" fillId="0" borderId="0" applyFont="0" applyFill="0" applyBorder="0" applyAlignment="0" applyProtection="0"/>
    <xf numFmtId="0" fontId="53" fillId="0" borderId="0" applyFont="0" applyFill="0" applyBorder="0" applyAlignment="0" applyProtection="0"/>
    <xf numFmtId="0" fontId="43" fillId="0" borderId="0" applyFont="0" applyFill="0" applyBorder="0" applyAlignment="0" applyProtection="0"/>
    <xf numFmtId="0" fontId="2" fillId="0" borderId="0" applyFont="0" applyFill="0" applyBorder="0" applyAlignment="0" applyProtection="0"/>
    <xf numFmtId="237" fontId="43" fillId="0" borderId="0" applyFont="0" applyFill="0" applyBorder="0" applyAlignment="0" applyProtection="0"/>
    <xf numFmtId="0" fontId="43" fillId="0" borderId="0" applyFont="0" applyFill="0" applyBorder="0" applyAlignment="0" applyProtection="0"/>
    <xf numFmtId="37" fontId="54" fillId="0" borderId="0" applyFont="0" applyFill="0" applyBorder="0" applyAlignment="0" applyProtection="0"/>
    <xf numFmtId="165" fontId="55" fillId="0" borderId="0" applyFont="0" applyFill="0" applyBorder="0" applyAlignment="0" applyProtection="0"/>
    <xf numFmtId="210" fontId="22" fillId="0" borderId="0" applyFont="0" applyFill="0" applyBorder="0" applyAlignment="0" applyProtection="0"/>
    <xf numFmtId="0" fontId="56" fillId="0" borderId="0" applyNumberFormat="0" applyFill="0" applyBorder="0">
      <alignment horizontal="right"/>
      <protection/>
    </xf>
    <xf numFmtId="0" fontId="57" fillId="0" borderId="13">
      <alignment horizontal="left"/>
      <protection/>
    </xf>
    <xf numFmtId="0" fontId="28" fillId="0" borderId="0" applyFont="0" applyFill="0" applyBorder="0" applyAlignment="0" applyProtection="0"/>
    <xf numFmtId="0" fontId="24" fillId="0" borderId="0" applyFont="0" applyFill="0" applyBorder="0" applyAlignment="0" applyProtection="0"/>
    <xf numFmtId="0" fontId="58" fillId="0" borderId="14">
      <alignment/>
      <protection locked="0"/>
    </xf>
    <xf numFmtId="0" fontId="43" fillId="0" borderId="0" applyFont="0" applyFill="0" applyBorder="0" applyAlignment="0" applyProtection="0"/>
    <xf numFmtId="0" fontId="43" fillId="0" borderId="0" applyFont="0" applyFill="0" applyBorder="0" applyAlignment="0" applyProtection="0"/>
    <xf numFmtId="0" fontId="24" fillId="0" borderId="0" applyFont="0" applyFill="0" applyBorder="0" applyAlignment="0" applyProtection="0"/>
    <xf numFmtId="223" fontId="2" fillId="0" borderId="0" applyFont="0" applyFill="0" applyBorder="0" applyAlignment="0" applyProtection="0"/>
    <xf numFmtId="238" fontId="54" fillId="0" borderId="0" applyFont="0" applyFill="0" applyBorder="0" applyAlignment="0" applyProtection="0"/>
    <xf numFmtId="239" fontId="59" fillId="0" borderId="0" applyFont="0" applyFill="0" applyBorder="0" applyAlignment="0" applyProtection="0"/>
    <xf numFmtId="240" fontId="2" fillId="0" borderId="0" applyFont="0" applyFill="0" applyBorder="0" applyAlignment="0" applyProtection="0"/>
    <xf numFmtId="17" fontId="35" fillId="0" borderId="15">
      <alignment/>
      <protection/>
    </xf>
    <xf numFmtId="0" fontId="43" fillId="0" borderId="0" applyNumberFormat="0">
      <alignment horizontal="right"/>
      <protection/>
    </xf>
    <xf numFmtId="241" fontId="2" fillId="0" borderId="0" applyFont="0" applyFill="0" applyBorder="0" applyAlignment="0" applyProtection="0"/>
    <xf numFmtId="0" fontId="2" fillId="0" borderId="0">
      <alignment/>
      <protection/>
    </xf>
    <xf numFmtId="38" fontId="2" fillId="0" borderId="0" applyFont="0" applyFill="0" applyBorder="0" applyAlignment="0" applyProtection="0"/>
    <xf numFmtId="242" fontId="2" fillId="0" borderId="0" applyFont="0" applyFill="0" applyBorder="0" applyAlignment="0" applyProtection="0"/>
    <xf numFmtId="0" fontId="43" fillId="0" borderId="0" applyFont="0" applyFill="0" applyBorder="0" applyAlignment="0" applyProtection="0"/>
    <xf numFmtId="243" fontId="60" fillId="26" borderId="16" applyFont="0" applyFill="0" applyBorder="0" applyAlignment="0">
      <protection/>
    </xf>
    <xf numFmtId="229" fontId="2" fillId="0" borderId="0">
      <alignment/>
      <protection/>
    </xf>
    <xf numFmtId="244" fontId="2" fillId="0" borderId="0" applyFont="0" applyFill="0" applyBorder="0" applyAlignment="0" applyProtection="0"/>
    <xf numFmtId="0" fontId="29" fillId="0" borderId="0" applyFill="0" applyBorder="0" applyAlignment="0" applyProtection="0"/>
    <xf numFmtId="166" fontId="2" fillId="0" borderId="0" applyFont="0" applyFill="0" applyBorder="0" applyAlignment="0" applyProtection="0"/>
    <xf numFmtId="245" fontId="2" fillId="0" borderId="0" applyFont="0" applyFill="0" applyBorder="0" applyAlignment="0" applyProtection="0"/>
    <xf numFmtId="246" fontId="22" fillId="0" borderId="0">
      <alignment/>
      <protection/>
    </xf>
    <xf numFmtId="0" fontId="28" fillId="0" borderId="0" applyFont="0" applyFill="0" applyBorder="0" applyAlignment="0" applyProtection="0"/>
    <xf numFmtId="0" fontId="28" fillId="0" borderId="0" applyFont="0" applyFill="0" applyBorder="0" applyAlignment="0" applyProtection="0"/>
    <xf numFmtId="0" fontId="22" fillId="0" borderId="0">
      <alignment/>
      <protection/>
    </xf>
    <xf numFmtId="247" fontId="54" fillId="0" borderId="0" applyFont="0" applyFill="0" applyBorder="0" applyAlignment="0" applyProtection="0"/>
    <xf numFmtId="248" fontId="54" fillId="0" borderId="0" applyFont="0" applyFill="0" applyBorder="0" applyAlignment="0" applyProtection="0"/>
    <xf numFmtId="249" fontId="61" fillId="0" borderId="0" applyFont="0" applyFill="0" applyBorder="0" applyAlignment="0" applyProtection="0"/>
    <xf numFmtId="0" fontId="24" fillId="0" borderId="0" applyFont="0" applyFill="0" applyBorder="0" applyAlignment="0" applyProtection="0"/>
    <xf numFmtId="0" fontId="43" fillId="0" borderId="17" applyNumberFormat="0" applyFont="0" applyFill="0" applyAlignment="0" applyProtection="0"/>
    <xf numFmtId="250" fontId="2" fillId="0" borderId="0">
      <alignment/>
      <protection/>
    </xf>
    <xf numFmtId="0" fontId="62" fillId="0" borderId="0" applyNumberFormat="0" applyFill="0" applyBorder="0" applyAlignment="0" applyProtection="0"/>
    <xf numFmtId="0" fontId="22" fillId="0" borderId="0" applyFont="0" applyFill="0" applyBorder="0" applyAlignment="0" applyProtection="0"/>
    <xf numFmtId="0" fontId="2" fillId="0" borderId="0">
      <alignment/>
      <protection/>
    </xf>
    <xf numFmtId="251" fontId="22" fillId="0" borderId="0" applyFont="0" applyFill="0" applyBorder="0" applyAlignment="0">
      <protection/>
    </xf>
    <xf numFmtId="252" fontId="63" fillId="27" borderId="18" applyNumberFormat="0" applyFont="0" applyBorder="0" applyAlignment="0" applyProtection="0"/>
    <xf numFmtId="253" fontId="2" fillId="0" borderId="0" applyFill="0" applyBorder="0" applyAlignment="0" applyProtection="0"/>
    <xf numFmtId="2" fontId="2" fillId="0" borderId="0" applyFill="0" applyBorder="0" applyAlignment="0" applyProtection="0"/>
    <xf numFmtId="254" fontId="2" fillId="0" borderId="0" applyFon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0" borderId="0" applyNumberFormat="0" applyFill="0" applyBorder="0" applyAlignment="0" applyProtection="0"/>
    <xf numFmtId="1" fontId="29" fillId="0" borderId="0" applyNumberFormat="0" applyBorder="0" applyAlignment="0" applyProtection="0"/>
    <xf numFmtId="0" fontId="67" fillId="0" borderId="0">
      <alignment horizontal="right"/>
      <protection/>
    </xf>
    <xf numFmtId="255" fontId="2" fillId="0" borderId="19" applyNumberFormat="0" applyFill="0" applyBorder="0" applyAlignment="0" applyProtection="0"/>
    <xf numFmtId="256" fontId="2" fillId="0" borderId="0">
      <alignment/>
      <protection/>
    </xf>
    <xf numFmtId="257" fontId="63" fillId="0" borderId="0">
      <alignment vertical="center"/>
      <protection/>
    </xf>
    <xf numFmtId="233" fontId="68" fillId="28" borderId="0" applyNumberFormat="0" applyBorder="0">
      <alignment horizontal="center" vertical="center"/>
      <protection/>
    </xf>
    <xf numFmtId="0" fontId="69" fillId="2" borderId="0">
      <alignment/>
      <protection/>
    </xf>
    <xf numFmtId="49" fontId="66" fillId="0" borderId="0">
      <alignment horizontal="right"/>
      <protection/>
    </xf>
    <xf numFmtId="49" fontId="66" fillId="0" borderId="0">
      <alignment horizontal="right"/>
      <protection/>
    </xf>
    <xf numFmtId="49" fontId="70" fillId="0" borderId="0">
      <alignment horizontal="right"/>
      <protection/>
    </xf>
    <xf numFmtId="257" fontId="63" fillId="0" borderId="0">
      <alignment vertical="center"/>
      <protection/>
    </xf>
    <xf numFmtId="168" fontId="2" fillId="29" borderId="20" applyNumberFormat="0" applyFont="0" applyAlignment="0">
      <protection/>
    </xf>
    <xf numFmtId="0" fontId="43" fillId="0" borderId="0" applyFont="0" applyFill="0" applyBorder="0" applyAlignment="0" applyProtection="0"/>
    <xf numFmtId="0" fontId="71" fillId="0" borderId="0" applyProtection="0">
      <alignment horizontal="right"/>
    </xf>
    <xf numFmtId="0" fontId="72" fillId="0" borderId="0">
      <alignment horizontal="center"/>
      <protection/>
    </xf>
    <xf numFmtId="0" fontId="72" fillId="0" borderId="0">
      <alignment horizontal="center"/>
      <protection/>
    </xf>
    <xf numFmtId="0" fontId="73" fillId="0" borderId="0" applyProtection="0">
      <alignment horizontal="left"/>
    </xf>
    <xf numFmtId="0" fontId="74" fillId="0" borderId="0" applyProtection="0">
      <alignment horizontal="left"/>
    </xf>
    <xf numFmtId="0" fontId="75" fillId="26" borderId="0" applyNumberFormat="0" applyBorder="0" applyProtection="0">
      <alignment horizontal="center"/>
    </xf>
    <xf numFmtId="0" fontId="47" fillId="0" borderId="0">
      <alignment/>
      <protection/>
    </xf>
    <xf numFmtId="258" fontId="2" fillId="0" borderId="0" applyFont="0" applyFill="0" applyBorder="0" applyAlignment="0" applyProtection="0"/>
    <xf numFmtId="0" fontId="51" fillId="0" borderId="0" applyNumberFormat="0" applyFill="0" applyBorder="0" applyAlignment="0" applyProtection="0"/>
    <xf numFmtId="0" fontId="149" fillId="0" borderId="0" applyNumberFormat="0" applyFill="0" applyBorder="0" applyAlignment="0" applyProtection="0"/>
    <xf numFmtId="0" fontId="77" fillId="0" borderId="0" applyNumberFormat="0" applyFill="0" applyBorder="0" applyAlignment="0" applyProtection="0"/>
    <xf numFmtId="0" fontId="2" fillId="0" borderId="0">
      <alignment/>
      <protection/>
    </xf>
    <xf numFmtId="196" fontId="78" fillId="0" borderId="0" applyFill="0" applyBorder="0" applyProtection="0">
      <alignment horizontal="right"/>
    </xf>
    <xf numFmtId="0" fontId="28" fillId="30" borderId="0" applyNumberFormat="0" applyFont="0" applyBorder="0" applyAlignment="0" applyProtection="0"/>
    <xf numFmtId="10" fontId="24" fillId="31" borderId="0">
      <alignment/>
      <protection/>
    </xf>
    <xf numFmtId="0" fontId="79" fillId="0" borderId="0" applyNumberFormat="0" applyFill="0" applyBorder="0" applyAlignment="0">
      <protection locked="0"/>
    </xf>
    <xf numFmtId="196" fontId="79" fillId="0" borderId="0" applyNumberFormat="0" applyBorder="0" applyAlignment="0" applyProtection="0"/>
    <xf numFmtId="0" fontId="80" fillId="0" borderId="0" applyBorder="0">
      <alignment/>
      <protection/>
    </xf>
    <xf numFmtId="0" fontId="29"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2" fontId="29" fillId="0" borderId="0" applyFill="0" applyBorder="0" applyProtection="0">
      <alignment/>
    </xf>
    <xf numFmtId="259" fontId="2" fillId="0" borderId="0" applyFont="0" applyFill="0" applyBorder="0" applyAlignment="0" applyProtection="0"/>
    <xf numFmtId="260" fontId="81" fillId="0" borderId="0" applyNumberFormat="0" applyFill="0" applyBorder="0" applyAlignment="0" applyProtection="0"/>
    <xf numFmtId="0" fontId="82" fillId="0" borderId="0">
      <alignment/>
      <protection/>
    </xf>
    <xf numFmtId="37" fontId="83" fillId="0" borderId="0" applyNumberFormat="0" applyFill="0" applyBorder="0" applyAlignment="0" applyProtection="0"/>
    <xf numFmtId="3" fontId="84" fillId="0" borderId="0">
      <alignment/>
      <protection/>
    </xf>
    <xf numFmtId="229" fontId="2" fillId="0" borderId="0" applyFont="0" applyFill="0" applyBorder="0" applyAlignment="0" applyProtection="0"/>
    <xf numFmtId="261" fontId="22" fillId="0" borderId="0" applyFont="0" applyFill="0" applyBorder="0" applyAlignment="0">
      <protection/>
    </xf>
    <xf numFmtId="0" fontId="22" fillId="0" borderId="0" applyFont="0" applyFill="0" applyBorder="0" applyAlignment="0">
      <protection/>
    </xf>
    <xf numFmtId="0" fontId="85" fillId="0" borderId="0">
      <alignment/>
      <protection/>
    </xf>
    <xf numFmtId="262" fontId="2" fillId="0" borderId="0" applyFont="0" applyFill="0" applyBorder="0" applyAlignment="0" applyProtection="0"/>
    <xf numFmtId="26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264" fontId="2" fillId="0" borderId="0" applyFont="0" applyFill="0" applyBorder="0" applyAlignment="0" applyProtection="0"/>
    <xf numFmtId="0" fontId="2" fillId="0" borderId="0" applyFont="0" applyFill="0" applyBorder="0" applyAlignment="0" applyProtection="0"/>
    <xf numFmtId="37" fontId="86" fillId="0" borderId="0" applyFont="0" applyFill="0" applyBorder="0" applyAlignment="0" applyProtection="0"/>
    <xf numFmtId="265" fontId="86" fillId="0" borderId="0" applyFont="0" applyFill="0" applyBorder="0" applyAlignment="0" applyProtection="0"/>
    <xf numFmtId="266" fontId="24" fillId="0" borderId="0" applyFont="0" applyFill="0" applyBorder="0" applyAlignment="0" applyProtection="0"/>
    <xf numFmtId="0" fontId="87" fillId="32" borderId="21">
      <alignment horizontal="left" vertical="top" indent="2"/>
      <protection/>
    </xf>
    <xf numFmtId="267" fontId="86" fillId="0" borderId="0" applyFont="0" applyFill="0" applyBorder="0" applyAlignment="0" applyProtection="0"/>
    <xf numFmtId="268" fontId="2" fillId="0" borderId="0" applyFont="0" applyFill="0" applyBorder="0" applyAlignment="0" applyProtection="0"/>
    <xf numFmtId="269" fontId="24" fillId="0" borderId="0" applyFont="0" applyFill="0" applyBorder="0" applyAlignment="0" applyProtection="0"/>
    <xf numFmtId="270" fontId="24" fillId="0" borderId="0" applyFont="0" applyFill="0" applyBorder="0" applyAlignment="0" applyProtection="0"/>
    <xf numFmtId="271" fontId="88" fillId="0" borderId="20">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72" fontId="2" fillId="0" borderId="0" applyFill="0" applyBorder="0" applyAlignment="0" applyProtection="0"/>
    <xf numFmtId="273" fontId="2" fillId="0" borderId="0" applyFill="0" applyBorder="0" applyAlignment="0" applyProtection="0"/>
    <xf numFmtId="274" fontId="86"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5" fontId="22" fillId="0" borderId="0">
      <alignment/>
      <protection/>
    </xf>
    <xf numFmtId="276" fontId="86" fillId="0" borderId="0" applyFont="0" applyFill="0" applyBorder="0" applyAlignment="0" applyProtection="0"/>
    <xf numFmtId="277" fontId="2" fillId="0" borderId="0">
      <alignment/>
      <protection/>
    </xf>
    <xf numFmtId="278" fontId="54" fillId="0" borderId="0">
      <alignment/>
      <protection/>
    </xf>
    <xf numFmtId="0" fontId="89" fillId="0" borderId="0" applyFont="0">
      <alignment/>
      <protection locked="0"/>
    </xf>
    <xf numFmtId="0" fontId="25" fillId="2" borderId="8">
      <alignment horizontal="center" wrapText="1"/>
      <protection/>
    </xf>
    <xf numFmtId="0" fontId="2" fillId="32" borderId="0">
      <alignment/>
      <protection/>
    </xf>
    <xf numFmtId="0" fontId="21" fillId="0" borderId="0">
      <alignment/>
      <protection/>
    </xf>
    <xf numFmtId="0" fontId="90" fillId="0" borderId="0">
      <alignment horizontal="right"/>
      <protection/>
    </xf>
    <xf numFmtId="279" fontId="2" fillId="0" borderId="0">
      <alignment/>
      <protection/>
    </xf>
    <xf numFmtId="280" fontId="22" fillId="0" borderId="0">
      <alignment/>
      <protection/>
    </xf>
    <xf numFmtId="0" fontId="28" fillId="0" borderId="22">
      <alignment/>
      <protection/>
    </xf>
    <xf numFmtId="0" fontId="91" fillId="0" borderId="0">
      <alignment/>
      <protection/>
    </xf>
    <xf numFmtId="0" fontId="29" fillId="0" borderId="0">
      <alignment/>
      <protection/>
    </xf>
    <xf numFmtId="0" fontId="92" fillId="0" borderId="0">
      <alignment/>
      <protection/>
    </xf>
    <xf numFmtId="37" fontId="86" fillId="0" borderId="0" applyAlignment="0">
      <protection/>
    </xf>
    <xf numFmtId="37" fontId="63" fillId="0" borderId="0" applyNumberFormat="0" applyFill="0" applyAlignment="0">
      <protection/>
    </xf>
    <xf numFmtId="2" fontId="28" fillId="0" borderId="0" applyBorder="0" applyProtection="0">
      <alignment/>
    </xf>
    <xf numFmtId="0" fontId="93" fillId="0" borderId="0">
      <alignment horizontal="right"/>
      <protection/>
    </xf>
    <xf numFmtId="0" fontId="35" fillId="0" borderId="0">
      <alignment/>
      <protection/>
    </xf>
    <xf numFmtId="0" fontId="89" fillId="0" borderId="0">
      <alignment/>
      <protection/>
    </xf>
    <xf numFmtId="0" fontId="2" fillId="0" borderId="0">
      <alignment/>
      <protection/>
    </xf>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96" fillId="0" borderId="0">
      <alignment/>
      <protection/>
    </xf>
    <xf numFmtId="1" fontId="97" fillId="0" borderId="0" applyFill="0" applyBorder="0">
      <alignment horizontal="center"/>
      <protection/>
    </xf>
    <xf numFmtId="0" fontId="29" fillId="0" borderId="0">
      <alignment/>
      <protection/>
    </xf>
    <xf numFmtId="0" fontId="22" fillId="0" borderId="0">
      <alignment/>
      <protection/>
    </xf>
    <xf numFmtId="232" fontId="98" fillId="0" borderId="20">
      <alignment horizontal="right" vertical="center"/>
      <protection/>
    </xf>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99" fillId="0" borderId="0" applyNumberFormat="0" applyFill="0" applyBorder="0" applyAlignment="0" applyProtection="0"/>
    <xf numFmtId="224" fontId="2" fillId="0" borderId="0" applyNumberFormat="0" applyFill="0" applyBorder="0" applyAlignment="0" applyProtection="0"/>
    <xf numFmtId="281" fontId="22" fillId="0" borderId="0" applyFont="0" applyFill="0" applyBorder="0" applyAlignment="0">
      <protection/>
    </xf>
    <xf numFmtId="0" fontId="22" fillId="0" borderId="0" applyFont="0" applyFill="0" applyBorder="0" applyAlignment="0">
      <protection/>
    </xf>
    <xf numFmtId="0" fontId="100" fillId="0" borderId="0" applyNumberFormat="0" applyFill="0" applyBorder="0">
      <alignment horizontal="left"/>
      <protection/>
    </xf>
    <xf numFmtId="0" fontId="2" fillId="0" borderId="0" applyProtection="0">
      <alignment horizontal="left"/>
    </xf>
    <xf numFmtId="1" fontId="101" fillId="0" borderId="0" applyProtection="0">
      <alignment horizontal="right" vertical="center"/>
    </xf>
    <xf numFmtId="0" fontId="102" fillId="0" borderId="0">
      <alignment vertical="center"/>
      <protection/>
    </xf>
    <xf numFmtId="0" fontId="103" fillId="32" borderId="13">
      <alignment/>
      <protection/>
    </xf>
    <xf numFmtId="282" fontId="2" fillId="0" borderId="0" applyFont="0" applyFill="0" applyBorder="0" applyAlignment="0" applyProtection="0"/>
    <xf numFmtId="283" fontId="2" fillId="0" borderId="0" applyFont="0" applyFill="0" applyBorder="0" applyAlignment="0" applyProtection="0"/>
    <xf numFmtId="284" fontId="54" fillId="0" borderId="0" applyFont="0" applyFill="0" applyBorder="0" applyAlignment="0" applyProtection="0"/>
    <xf numFmtId="9" fontId="104" fillId="0" borderId="0" applyFont="0" applyFill="0" applyBorder="0" applyAlignment="0" applyProtection="0"/>
    <xf numFmtId="0" fontId="104" fillId="0" borderId="0" applyFont="0" applyFill="0" applyBorder="0" applyAlignment="0" applyProtection="0"/>
    <xf numFmtId="167" fontId="2" fillId="0" borderId="0" applyFont="0" applyFill="0" applyBorder="0" applyAlignment="0" applyProtection="0"/>
    <xf numFmtId="10" fontId="105" fillId="0" borderId="0" applyFont="0" applyFill="0" applyBorder="0" applyAlignment="0" applyProtection="0"/>
    <xf numFmtId="285" fontId="86" fillId="0" borderId="0" applyFont="0" applyFill="0" applyBorder="0" applyAlignment="0" applyProtection="0"/>
    <xf numFmtId="5" fontId="24" fillId="0" borderId="0" applyFont="0" applyFill="0" applyBorder="0" applyAlignment="0" applyProtection="0"/>
    <xf numFmtId="0" fontId="92" fillId="0" borderId="0">
      <alignment/>
      <protection/>
    </xf>
    <xf numFmtId="286" fontId="2" fillId="0" borderId="0">
      <alignment/>
      <protection/>
    </xf>
    <xf numFmtId="0" fontId="29" fillId="0" borderId="0" applyFont="0" applyFill="0" applyBorder="0" applyAlignment="0" applyProtection="0"/>
    <xf numFmtId="10" fontId="2" fillId="0" borderId="0" applyFill="0" applyBorder="0" applyAlignment="0" applyProtection="0"/>
    <xf numFmtId="287" fontId="2" fillId="0" borderId="0">
      <alignment/>
      <protection/>
    </xf>
    <xf numFmtId="9" fontId="2" fillId="0" borderId="23">
      <alignment/>
      <protection/>
    </xf>
    <xf numFmtId="7" fontId="106" fillId="0" borderId="0" applyFont="0" applyFill="0" applyBorder="0" applyAlignment="0" applyProtection="0"/>
    <xf numFmtId="288" fontId="107" fillId="0" borderId="24" applyBorder="0">
      <alignment horizontal="right"/>
      <protection locked="0"/>
    </xf>
    <xf numFmtId="0" fontId="108" fillId="21" borderId="25">
      <alignment/>
      <protection/>
    </xf>
    <xf numFmtId="0" fontId="29" fillId="33"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289" fontId="2" fillId="0" borderId="0">
      <alignment vertical="top"/>
      <protection/>
    </xf>
    <xf numFmtId="0" fontId="2"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235" fontId="28" fillId="34" borderId="26" applyNumberFormat="0" applyFont="0" applyBorder="0" applyAlignment="0" applyProtection="0"/>
    <xf numFmtId="0" fontId="109" fillId="0" borderId="0" applyNumberFormat="0" applyFill="0" applyBorder="0" applyProtection="0">
      <alignment horizontal="right" vertical="center"/>
    </xf>
    <xf numFmtId="0" fontId="110" fillId="0" borderId="0" applyNumberFormat="0" applyBorder="0">
      <alignment/>
      <protection/>
    </xf>
    <xf numFmtId="290" fontId="105" fillId="0" borderId="0" applyNumberFormat="0" applyFill="0" applyBorder="0" applyAlignment="0" applyProtection="0"/>
    <xf numFmtId="0" fontId="2" fillId="0" borderId="27">
      <alignment vertical="center"/>
      <protection/>
    </xf>
    <xf numFmtId="4" fontId="29" fillId="35" borderId="28" applyNumberFormat="0" applyProtection="0">
      <alignment horizontal="left" vertical="center" indent="1"/>
    </xf>
    <xf numFmtId="4" fontId="29" fillId="0" borderId="28" applyNumberFormat="0" applyProtection="0">
      <alignment horizontal="right" vertical="center"/>
    </xf>
    <xf numFmtId="4" fontId="29" fillId="35" borderId="28" applyNumberFormat="0" applyProtection="0">
      <alignment horizontal="left" vertical="center" indent="1"/>
    </xf>
    <xf numFmtId="291" fontId="54" fillId="0" borderId="0" applyFont="0" applyFill="0" applyBorder="0" applyAlignment="0" applyProtection="0"/>
    <xf numFmtId="1" fontId="92" fillId="36" borderId="0" applyNumberFormat="0" applyFont="0" applyBorder="0" applyAlignment="0">
      <protection/>
    </xf>
    <xf numFmtId="1" fontId="2" fillId="0" borderId="0">
      <alignment/>
      <protection/>
    </xf>
    <xf numFmtId="292" fontId="2" fillId="0" borderId="0" applyFill="0" applyBorder="0">
      <alignment/>
      <protection/>
    </xf>
    <xf numFmtId="293" fontId="2" fillId="0" borderId="0" applyFont="0">
      <alignment/>
      <protection/>
    </xf>
    <xf numFmtId="0" fontId="38" fillId="0" borderId="0" applyNumberFormat="0" applyFill="0" applyBorder="0" applyAlignment="0" applyProtection="0"/>
    <xf numFmtId="294" fontId="2" fillId="0" borderId="0" applyFont="0" applyFill="0" applyBorder="0" applyAlignment="0" applyProtection="0"/>
    <xf numFmtId="295" fontId="2" fillId="0" borderId="0">
      <alignment/>
      <protection/>
    </xf>
    <xf numFmtId="296" fontId="2" fillId="0" borderId="0">
      <alignment/>
      <protection/>
    </xf>
    <xf numFmtId="0" fontId="111" fillId="0" borderId="0">
      <alignment/>
      <protection/>
    </xf>
    <xf numFmtId="0" fontId="28" fillId="0" borderId="0" applyNumberFormat="0" applyFont="0" applyFill="0">
      <alignment/>
      <protection/>
    </xf>
    <xf numFmtId="196" fontId="86" fillId="32" borderId="0">
      <alignment/>
      <protection/>
    </xf>
    <xf numFmtId="247" fontId="54" fillId="0" borderId="0" applyFont="0" applyFill="0" applyBorder="0" applyAlignment="0" applyProtection="0"/>
    <xf numFmtId="248" fontId="54" fillId="0" borderId="0" applyFont="0" applyFill="0" applyBorder="0" applyAlignment="0" applyProtection="0"/>
    <xf numFmtId="1" fontId="29" fillId="0" borderId="0" applyFill="0" applyBorder="0" applyProtection="0">
      <alignment horizontal="left" vertical="top" wrapText="1"/>
    </xf>
    <xf numFmtId="297" fontId="6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18" applyNumberFormat="0" applyFill="0" applyProtection="0">
      <alignment horizontal="right"/>
    </xf>
    <xf numFmtId="0" fontId="29" fillId="0" borderId="0" applyFill="0" applyBorder="0" applyProtection="0">
      <alignment horizontal="centerContinuous"/>
    </xf>
    <xf numFmtId="232" fontId="115" fillId="21" borderId="29">
      <alignment horizontal="right" vertical="center"/>
      <protection/>
    </xf>
    <xf numFmtId="3" fontId="115" fillId="0" borderId="15">
      <alignment horizontal="center" vertical="center" wrapText="1"/>
      <protection/>
    </xf>
    <xf numFmtId="0" fontId="114" fillId="0" borderId="30" applyNumberFormat="0" applyProtection="0">
      <alignment horizontal="right"/>
    </xf>
    <xf numFmtId="0" fontId="52" fillId="0" borderId="0" applyBorder="0" applyProtection="0">
      <alignment vertical="center"/>
    </xf>
    <xf numFmtId="0" fontId="52" fillId="0" borderId="12" applyBorder="0" applyProtection="0">
      <alignment horizontal="right" vertical="center"/>
    </xf>
    <xf numFmtId="0" fontId="116" fillId="37" borderId="0" applyBorder="0" applyProtection="0">
      <alignment horizontal="centerContinuous" vertical="center"/>
    </xf>
    <xf numFmtId="0" fontId="116" fillId="38" borderId="12" applyBorder="0" applyProtection="0">
      <alignment horizontal="centerContinuous" vertical="center"/>
    </xf>
    <xf numFmtId="0" fontId="117" fillId="0" borderId="12" applyNumberFormat="0" applyFill="0" applyProtection="0">
      <alignment/>
    </xf>
    <xf numFmtId="0" fontId="2" fillId="0" borderId="0">
      <alignment/>
      <protection/>
    </xf>
    <xf numFmtId="0" fontId="118" fillId="0" borderId="0">
      <alignment vertical="center"/>
      <protection/>
    </xf>
    <xf numFmtId="0" fontId="119" fillId="0" borderId="0">
      <alignment vertical="center"/>
      <protection/>
    </xf>
    <xf numFmtId="0" fontId="120" fillId="0" borderId="0">
      <alignment vertical="center"/>
      <protection/>
    </xf>
    <xf numFmtId="0" fontId="121" fillId="0" borderId="0" applyFill="0" applyBorder="0" applyProtection="0">
      <alignment horizontal="left"/>
    </xf>
    <xf numFmtId="0" fontId="122" fillId="28" borderId="31">
      <alignment/>
      <protection/>
    </xf>
    <xf numFmtId="0" fontId="65" fillId="0" borderId="32" applyFill="0" applyBorder="0" applyProtection="0">
      <alignment horizontal="left" vertical="top"/>
    </xf>
    <xf numFmtId="0" fontId="2" fillId="0" borderId="0" applyNumberFormat="0" applyFill="0" applyBorder="0" applyProtection="0">
      <alignment horizontal="centerContinuous"/>
    </xf>
    <xf numFmtId="0" fontId="123" fillId="0" borderId="0">
      <alignment horizontal="centerContinuous"/>
      <protection/>
    </xf>
    <xf numFmtId="0" fontId="66" fillId="0" borderId="0" applyNumberFormat="0">
      <alignment horizontal="left"/>
      <protection/>
    </xf>
    <xf numFmtId="37" fontId="2" fillId="0" borderId="0" applyNumberFormat="0" applyFill="0" applyBorder="0" applyAlignment="0" applyProtection="0"/>
    <xf numFmtId="0" fontId="2" fillId="0" borderId="0" applyNumberFormat="0" applyFill="0" applyBorder="0" applyAlignment="0" applyProtection="0"/>
    <xf numFmtId="37" fontId="29" fillId="0" borderId="10"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alignment/>
      <protection/>
    </xf>
    <xf numFmtId="0" fontId="2" fillId="0" borderId="0">
      <alignment/>
      <protection/>
    </xf>
    <xf numFmtId="0" fontId="2" fillId="0" borderId="0">
      <alignment/>
      <protection/>
    </xf>
    <xf numFmtId="0" fontId="124" fillId="0" borderId="0" applyNumberFormat="0" applyFont="0" applyFill="0" applyBorder="0" applyAlignment="0">
      <protection/>
    </xf>
    <xf numFmtId="207" fontId="2" fillId="0" borderId="0" applyFont="0" applyFill="0" applyBorder="0" applyAlignment="0" applyProtection="0"/>
    <xf numFmtId="298" fontId="54" fillId="0" borderId="0" applyFont="0" applyFill="0" applyBorder="0" applyAlignment="0" applyProtection="0"/>
    <xf numFmtId="299" fontId="54" fillId="0" borderId="0" applyFont="0" applyFill="0" applyBorder="0" applyAlignment="0" applyProtection="0"/>
    <xf numFmtId="300" fontId="54" fillId="0" borderId="0">
      <alignment/>
      <protection/>
    </xf>
    <xf numFmtId="301" fontId="2" fillId="0" borderId="0">
      <alignment/>
      <protection/>
    </xf>
    <xf numFmtId="302" fontId="2" fillId="0" borderId="0">
      <alignment/>
      <protection/>
    </xf>
    <xf numFmtId="0" fontId="125" fillId="0" borderId="0" applyNumberFormat="0" applyFill="0" applyBorder="0" applyAlignment="0" applyProtection="0"/>
    <xf numFmtId="0" fontId="47" fillId="0" borderId="0" applyNumberFormat="0" applyFill="0" applyBorder="0" applyAlignment="0" applyProtection="0"/>
    <xf numFmtId="0" fontId="126" fillId="0" borderId="0" applyNumberFormat="0" applyFill="0" applyBorder="0" applyAlignment="0" applyProtection="0"/>
    <xf numFmtId="0" fontId="2" fillId="0" borderId="0">
      <alignment horizontal="center"/>
      <protection/>
    </xf>
    <xf numFmtId="0" fontId="2" fillId="0" borderId="0">
      <alignment horizontal="center"/>
      <protection/>
    </xf>
    <xf numFmtId="0" fontId="127" fillId="0" borderId="0" applyNumberFormat="0" applyFill="0" applyBorder="0" applyAlignment="0" applyProtection="0"/>
    <xf numFmtId="0" fontId="37" fillId="0" borderId="0" applyNumberFormat="0" applyFill="0" applyBorder="0" applyAlignment="0" applyProtection="0"/>
    <xf numFmtId="37" fontId="79" fillId="0" borderId="18" applyNumberFormat="0" applyFont="0" applyFill="0" applyAlignment="0">
      <protection/>
    </xf>
    <xf numFmtId="0" fontId="2" fillId="0" borderId="33" applyNumberFormat="0" applyFill="0" applyAlignment="0" applyProtection="0"/>
    <xf numFmtId="232" fontId="115" fillId="39" borderId="15">
      <alignment horizontal="right" vertical="center"/>
      <protection/>
    </xf>
    <xf numFmtId="3" fontId="35" fillId="28" borderId="15">
      <alignment horizontal="center" vertical="center" wrapText="1"/>
      <protection/>
    </xf>
    <xf numFmtId="232" fontId="115" fillId="28" borderId="29">
      <alignment horizontal="right" vertical="center"/>
      <protection/>
    </xf>
    <xf numFmtId="235" fontId="108" fillId="21" borderId="15">
      <alignment horizontal="center" vertical="center"/>
      <protection/>
    </xf>
    <xf numFmtId="303" fontId="2" fillId="0" borderId="0">
      <alignment/>
      <protection/>
    </xf>
    <xf numFmtId="0" fontId="115" fillId="40" borderId="20">
      <alignment/>
      <protection/>
    </xf>
    <xf numFmtId="0" fontId="122" fillId="21" borderId="31">
      <alignment/>
      <protection/>
    </xf>
    <xf numFmtId="0" fontId="35" fillId="40" borderId="20">
      <alignment horizontal="left" indent="4"/>
      <protection/>
    </xf>
    <xf numFmtId="212" fontId="2" fillId="0" borderId="0">
      <alignment horizontal="left"/>
      <protection locked="0"/>
    </xf>
    <xf numFmtId="0" fontId="2" fillId="0" borderId="0">
      <alignment horizontal="fill"/>
      <protection/>
    </xf>
    <xf numFmtId="0" fontId="2" fillId="0" borderId="0" applyNumberFormat="0" applyFill="0" applyBorder="0" applyAlignment="0" applyProtection="0"/>
    <xf numFmtId="0" fontId="2" fillId="0" borderId="18" applyNumberFormat="0" applyFont="0" applyFill="0" applyAlignment="0" applyProtection="0"/>
    <xf numFmtId="304" fontId="2" fillId="0" borderId="0" applyFont="0" applyFill="0" applyBorder="0" applyAlignment="0" applyProtection="0"/>
    <xf numFmtId="305" fontId="2"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28" fillId="0" borderId="0">
      <alignment horizontal="center" vertical="center" wrapText="1"/>
      <protection/>
    </xf>
    <xf numFmtId="0" fontId="129" fillId="0" borderId="0">
      <alignment horizontal="left" vertical="center"/>
      <protection/>
    </xf>
    <xf numFmtId="3" fontId="130" fillId="0" borderId="15">
      <alignment horizontal="center" vertical="center" wrapText="1"/>
      <protection/>
    </xf>
    <xf numFmtId="306" fontId="22" fillId="0" borderId="0">
      <alignment/>
      <protection/>
    </xf>
    <xf numFmtId="307" fontId="2" fillId="0" borderId="0">
      <alignment/>
      <protection/>
    </xf>
    <xf numFmtId="0" fontId="2" fillId="0" borderId="0">
      <alignment/>
      <protection/>
    </xf>
    <xf numFmtId="306" fontId="22" fillId="0" borderId="0">
      <alignment/>
      <protection/>
    </xf>
    <xf numFmtId="0" fontId="22" fillId="0" borderId="0">
      <alignment/>
      <protection/>
    </xf>
    <xf numFmtId="308" fontId="2" fillId="0" borderId="0">
      <alignment/>
      <protection/>
    </xf>
    <xf numFmtId="308" fontId="2" fillId="0" borderId="0">
      <alignment/>
      <protection/>
    </xf>
    <xf numFmtId="0" fontId="2" fillId="0" borderId="0">
      <alignment/>
      <protection/>
    </xf>
    <xf numFmtId="0" fontId="2" fillId="0" borderId="0">
      <alignment/>
      <protection/>
    </xf>
    <xf numFmtId="309" fontId="2" fillId="0" borderId="0">
      <alignment/>
      <protection/>
    </xf>
    <xf numFmtId="0" fontId="2" fillId="0" borderId="0">
      <alignment/>
      <protection/>
    </xf>
    <xf numFmtId="306" fontId="22" fillId="0" borderId="0">
      <alignment/>
      <protection/>
    </xf>
    <xf numFmtId="0" fontId="22" fillId="0" borderId="0">
      <alignment/>
      <protection/>
    </xf>
    <xf numFmtId="0" fontId="22" fillId="0" borderId="0">
      <alignment/>
      <protection/>
    </xf>
    <xf numFmtId="310" fontId="54" fillId="0" borderId="0">
      <alignment/>
      <protection/>
    </xf>
    <xf numFmtId="0" fontId="105" fillId="0" borderId="0" applyNumberFormat="0" applyBorder="0">
      <alignment/>
      <protection/>
    </xf>
    <xf numFmtId="0" fontId="2" fillId="0" borderId="12" applyBorder="0" applyProtection="0">
      <alignment horizontal="right"/>
    </xf>
    <xf numFmtId="0" fontId="99" fillId="31" borderId="34" applyNumberFormat="0" applyFont="0" applyBorder="0" applyAlignment="0" applyProtection="0"/>
    <xf numFmtId="0" fontId="148" fillId="41" borderId="0" applyNumberFormat="0" applyBorder="0" applyAlignment="0" applyProtection="0"/>
    <xf numFmtId="0" fontId="148" fillId="42" borderId="0" applyNumberFormat="0" applyBorder="0" applyAlignment="0" applyProtection="0"/>
    <xf numFmtId="0" fontId="148" fillId="43" borderId="0" applyNumberFormat="0" applyBorder="0" applyAlignment="0" applyProtection="0"/>
    <xf numFmtId="0" fontId="148" fillId="44" borderId="0" applyNumberFormat="0" applyBorder="0" applyAlignment="0" applyProtection="0"/>
    <xf numFmtId="0" fontId="148" fillId="45" borderId="0" applyNumberFormat="0" applyBorder="0" applyAlignment="0" applyProtection="0"/>
    <xf numFmtId="0" fontId="148" fillId="46" borderId="0" applyNumberFormat="0" applyBorder="0" applyAlignment="0" applyProtection="0"/>
    <xf numFmtId="0" fontId="150" fillId="47" borderId="35" applyNumberFormat="0" applyAlignment="0" applyProtection="0"/>
    <xf numFmtId="0" fontId="151" fillId="48" borderId="36" applyNumberFormat="0" applyAlignment="0" applyProtection="0"/>
    <xf numFmtId="0" fontId="152" fillId="48" borderId="35" applyNumberFormat="0" applyAlignment="0" applyProtection="0"/>
    <xf numFmtId="0" fontId="51" fillId="0" borderId="0" applyNumberFormat="0" applyFill="0" applyBorder="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37" applyNumberFormat="0" applyFill="0" applyAlignment="0" applyProtection="0"/>
    <xf numFmtId="0" fontId="154" fillId="0" borderId="38" applyNumberFormat="0" applyFill="0" applyAlignment="0" applyProtection="0"/>
    <xf numFmtId="0" fontId="155" fillId="0" borderId="39" applyNumberFormat="0" applyFill="0" applyAlignment="0" applyProtection="0"/>
    <xf numFmtId="0" fontId="155" fillId="0" borderId="0" applyNumberFormat="0" applyFill="0" applyBorder="0" applyAlignment="0" applyProtection="0"/>
    <xf numFmtId="0" fontId="35" fillId="0" borderId="20">
      <alignment horizontal="center" vertical="center" wrapText="1"/>
      <protection/>
    </xf>
    <xf numFmtId="0" fontId="156" fillId="0" borderId="40" applyNumberFormat="0" applyFill="0" applyAlignment="0" applyProtection="0"/>
    <xf numFmtId="0" fontId="157" fillId="49" borderId="41" applyNumberFormat="0" applyAlignment="0" applyProtection="0"/>
    <xf numFmtId="0" fontId="158" fillId="0" borderId="0" applyNumberFormat="0" applyFill="0" applyBorder="0" applyAlignment="0" applyProtection="0"/>
    <xf numFmtId="0" fontId="159" fillId="50" borderId="0" applyNumberFormat="0" applyBorder="0" applyAlignment="0" applyProtection="0"/>
    <xf numFmtId="0" fontId="104" fillId="0" borderId="0">
      <alignment/>
      <protection/>
    </xf>
    <xf numFmtId="0" fontId="2" fillId="0" borderId="0">
      <alignment/>
      <protection/>
    </xf>
    <xf numFmtId="0" fontId="2" fillId="0" borderId="0">
      <alignment/>
      <protection/>
    </xf>
    <xf numFmtId="0" fontId="29" fillId="51"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2"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60" fillId="52" borderId="0" applyNumberFormat="0" applyBorder="0" applyAlignment="0" applyProtection="0"/>
    <xf numFmtId="0" fontId="161" fillId="0" borderId="0" applyNumberFormat="0" applyFill="0" applyBorder="0" applyAlignment="0" applyProtection="0"/>
    <xf numFmtId="0" fontId="0" fillId="53" borderId="42"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0" fontId="162" fillId="0" borderId="43" applyNumberFormat="0" applyFill="0" applyAlignment="0" applyProtection="0"/>
    <xf numFmtId="0" fontId="2" fillId="0" borderId="0" applyFont="0" applyFill="0" applyBorder="0" applyAlignment="0" applyProtection="0"/>
    <xf numFmtId="0" fontId="2" fillId="0" borderId="0">
      <alignment vertical="top"/>
      <protection/>
    </xf>
    <xf numFmtId="0" fontId="2" fillId="0" borderId="0">
      <alignment vertical="top"/>
      <protection/>
    </xf>
    <xf numFmtId="0" fontId="163"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0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3" fontId="104" fillId="0" borderId="0" applyFont="0" applyFill="0" applyBorder="0" applyAlignment="0" applyProtection="0"/>
    <xf numFmtId="43" fontId="1" fillId="0" borderId="0" applyFont="0" applyFill="0" applyBorder="0" applyAlignment="0" applyProtection="0"/>
    <xf numFmtId="164" fontId="35" fillId="0" borderId="0" applyFont="0" applyFill="0" applyBorder="0" applyAlignment="0" applyProtection="0"/>
    <xf numFmtId="43" fontId="104" fillId="0" borderId="0" applyFont="0" applyFill="0" applyBorder="0" applyAlignment="0" applyProtection="0"/>
    <xf numFmtId="0" fontId="164" fillId="54" borderId="0" applyNumberFormat="0" applyBorder="0" applyAlignment="0" applyProtection="0"/>
    <xf numFmtId="0" fontId="131" fillId="0" borderId="0">
      <alignment/>
      <protection/>
    </xf>
  </cellStyleXfs>
  <cellXfs count="108">
    <xf numFmtId="0" fontId="0" fillId="0" borderId="0" xfId="0" applyFont="1" applyAlignment="1">
      <alignment/>
    </xf>
    <xf numFmtId="0" fontId="165" fillId="32" borderId="0" xfId="1348" applyFont="1" applyFill="1">
      <alignment/>
      <protection/>
    </xf>
    <xf numFmtId="0" fontId="165" fillId="32" borderId="0" xfId="1348" applyFont="1" applyFill="1" applyBorder="1">
      <alignment/>
      <protection/>
    </xf>
    <xf numFmtId="0" fontId="166" fillId="32" borderId="0" xfId="1348" applyFont="1" applyFill="1" applyAlignment="1">
      <alignment vertical="center"/>
      <protection/>
    </xf>
    <xf numFmtId="0" fontId="167" fillId="32" borderId="0" xfId="1348" applyFont="1" applyFill="1" applyAlignment="1">
      <alignment vertical="center"/>
      <protection/>
    </xf>
    <xf numFmtId="0" fontId="168" fillId="32" borderId="0" xfId="1348" applyFont="1" applyFill="1" applyAlignment="1">
      <alignment/>
      <protection/>
    </xf>
    <xf numFmtId="0" fontId="167" fillId="55" borderId="0" xfId="1348" applyFont="1" applyFill="1" applyAlignment="1">
      <alignment vertical="center"/>
      <protection/>
    </xf>
    <xf numFmtId="0" fontId="168" fillId="55" borderId="0" xfId="1348" applyFont="1" applyFill="1" applyAlignment="1">
      <alignment/>
      <protection/>
    </xf>
    <xf numFmtId="0" fontId="165" fillId="55" borderId="0" xfId="1348" applyFont="1" applyFill="1">
      <alignment/>
      <protection/>
    </xf>
    <xf numFmtId="0" fontId="169" fillId="32" borderId="0" xfId="1348" applyFont="1" applyFill="1" applyAlignment="1">
      <alignment vertical="center"/>
      <protection/>
    </xf>
    <xf numFmtId="0" fontId="165" fillId="56" borderId="0" xfId="1348" applyFont="1" applyFill="1">
      <alignment/>
      <protection/>
    </xf>
    <xf numFmtId="0" fontId="166" fillId="32" borderId="0" xfId="1348" applyFont="1" applyFill="1" applyAlignment="1">
      <alignment wrapText="1"/>
      <protection/>
    </xf>
    <xf numFmtId="0" fontId="166" fillId="40" borderId="10" xfId="1348" applyFont="1" applyFill="1" applyBorder="1" applyAlignment="1">
      <alignment horizontal="center" vertical="center" wrapText="1"/>
      <protection/>
    </xf>
    <xf numFmtId="0" fontId="8" fillId="32" borderId="0" xfId="1348" applyFont="1" applyFill="1" applyBorder="1" applyAlignment="1">
      <alignment horizontal="center" wrapText="1"/>
      <protection/>
    </xf>
    <xf numFmtId="0" fontId="166" fillId="40" borderId="0" xfId="1348" applyFont="1" applyFill="1" applyBorder="1" applyAlignment="1">
      <alignment horizontal="center" vertical="center" wrapText="1"/>
      <protection/>
    </xf>
    <xf numFmtId="0" fontId="166" fillId="57" borderId="0" xfId="1348" applyFont="1" applyFill="1" applyBorder="1" applyAlignment="1">
      <alignment horizontal="center" vertical="center" wrapText="1"/>
      <protection/>
    </xf>
    <xf numFmtId="0" fontId="165" fillId="32" borderId="23" xfId="1348" applyFont="1" applyFill="1" applyBorder="1" applyAlignment="1">
      <alignment vertical="center" wrapText="1"/>
      <protection/>
    </xf>
    <xf numFmtId="0" fontId="170" fillId="32" borderId="0" xfId="1348" applyFont="1" applyFill="1" applyBorder="1" applyAlignment="1">
      <alignment vertical="center" wrapText="1"/>
      <protection/>
    </xf>
    <xf numFmtId="166" fontId="165" fillId="32" borderId="23" xfId="1348" applyNumberFormat="1" applyFont="1" applyFill="1" applyBorder="1" applyAlignment="1">
      <alignment horizontal="center" vertical="center" wrapText="1"/>
      <protection/>
    </xf>
    <xf numFmtId="166" fontId="165" fillId="57" borderId="44" xfId="1348" applyNumberFormat="1" applyFont="1" applyFill="1" applyBorder="1" applyAlignment="1">
      <alignment horizontal="center" vertical="center" wrapText="1"/>
      <protection/>
    </xf>
    <xf numFmtId="0" fontId="171" fillId="32" borderId="0" xfId="1348" applyFont="1" applyFill="1">
      <alignment/>
      <protection/>
    </xf>
    <xf numFmtId="0" fontId="166" fillId="32" borderId="30" xfId="1348" applyFont="1" applyFill="1" applyBorder="1" applyAlignment="1">
      <alignment vertical="center" wrapText="1"/>
      <protection/>
    </xf>
    <xf numFmtId="166" fontId="166" fillId="32" borderId="30" xfId="1348" applyNumberFormat="1" applyFont="1" applyFill="1" applyBorder="1" applyAlignment="1">
      <alignment horizontal="center" vertical="center" wrapText="1"/>
      <protection/>
    </xf>
    <xf numFmtId="166" fontId="166" fillId="57" borderId="30" xfId="1348" applyNumberFormat="1" applyFont="1" applyFill="1" applyBorder="1" applyAlignment="1">
      <alignment horizontal="center" vertical="center" wrapText="1"/>
      <protection/>
    </xf>
    <xf numFmtId="0" fontId="166" fillId="32" borderId="0" xfId="1348" applyFont="1" applyFill="1">
      <alignment/>
      <protection/>
    </xf>
    <xf numFmtId="0" fontId="171" fillId="32" borderId="23" xfId="1348" applyFont="1" applyFill="1" applyBorder="1" applyAlignment="1">
      <alignment vertical="center" wrapText="1"/>
      <protection/>
    </xf>
    <xf numFmtId="9" fontId="171" fillId="32" borderId="23" xfId="1367" applyFont="1" applyFill="1" applyBorder="1" applyAlignment="1">
      <alignment horizontal="center" vertical="center" wrapText="1"/>
    </xf>
    <xf numFmtId="9" fontId="171" fillId="57" borderId="10" xfId="1367" applyFont="1" applyFill="1" applyBorder="1" applyAlignment="1">
      <alignment horizontal="center" vertical="center" wrapText="1"/>
    </xf>
    <xf numFmtId="0" fontId="171" fillId="0" borderId="23" xfId="1348" applyFont="1" applyFill="1" applyBorder="1" applyAlignment="1">
      <alignment vertical="center" wrapText="1"/>
      <protection/>
    </xf>
    <xf numFmtId="0" fontId="165" fillId="32" borderId="0" xfId="1348" applyFont="1" applyFill="1" applyAlignment="1">
      <alignment vertical="center"/>
      <protection/>
    </xf>
    <xf numFmtId="166" fontId="165" fillId="32" borderId="0" xfId="1348" applyNumberFormat="1" applyFont="1" applyFill="1">
      <alignment/>
      <protection/>
    </xf>
    <xf numFmtId="9" fontId="165" fillId="32" borderId="0" xfId="1371" applyFont="1" applyFill="1" applyAlignment="1">
      <alignment/>
    </xf>
    <xf numFmtId="0" fontId="171" fillId="32" borderId="0" xfId="1348" applyFont="1" applyFill="1" applyBorder="1">
      <alignment/>
      <protection/>
    </xf>
    <xf numFmtId="166" fontId="171" fillId="32" borderId="23" xfId="1348" applyNumberFormat="1" applyFont="1" applyFill="1" applyBorder="1" applyAlignment="1">
      <alignment horizontal="center" vertical="center" wrapText="1"/>
      <protection/>
    </xf>
    <xf numFmtId="0" fontId="172" fillId="32" borderId="0" xfId="1348" applyFont="1" applyFill="1" applyAlignment="1">
      <alignment vertical="center"/>
      <protection/>
    </xf>
    <xf numFmtId="0" fontId="165" fillId="32" borderId="23" xfId="1348" applyFont="1" applyFill="1" applyBorder="1" applyAlignment="1">
      <alignment horizontal="left" vertical="center" wrapText="1" indent="1"/>
      <protection/>
    </xf>
    <xf numFmtId="0" fontId="166" fillId="32" borderId="23" xfId="1348" applyFont="1" applyFill="1" applyBorder="1" applyAlignment="1">
      <alignment vertical="center" wrapText="1"/>
      <protection/>
    </xf>
    <xf numFmtId="0" fontId="166" fillId="32" borderId="0" xfId="1348" applyFont="1" applyFill="1" applyBorder="1" applyAlignment="1">
      <alignment vertical="center" wrapText="1"/>
      <protection/>
    </xf>
    <xf numFmtId="166" fontId="166" fillId="32" borderId="23" xfId="1348" applyNumberFormat="1" applyFont="1" applyFill="1" applyBorder="1" applyAlignment="1">
      <alignment horizontal="center" vertical="center" wrapText="1"/>
      <protection/>
    </xf>
    <xf numFmtId="0" fontId="171" fillId="32" borderId="0" xfId="1348" applyFont="1" applyFill="1" applyAlignment="1">
      <alignment vertical="center"/>
      <protection/>
    </xf>
    <xf numFmtId="166" fontId="171" fillId="32" borderId="0" xfId="1348" applyNumberFormat="1" applyFont="1" applyFill="1">
      <alignment/>
      <protection/>
    </xf>
    <xf numFmtId="166" fontId="165" fillId="40" borderId="23" xfId="1348" applyNumberFormat="1" applyFont="1" applyFill="1" applyBorder="1" applyAlignment="1">
      <alignment horizontal="center" vertical="center" wrapText="1"/>
      <protection/>
    </xf>
    <xf numFmtId="0" fontId="166" fillId="32" borderId="0" xfId="1348" applyFont="1" applyFill="1" applyAlignment="1">
      <alignment horizontal="left" wrapText="1"/>
      <protection/>
    </xf>
    <xf numFmtId="0" fontId="165" fillId="32" borderId="0" xfId="1348" applyFont="1" applyFill="1" applyBorder="1" applyAlignment="1">
      <alignment vertical="center" wrapText="1"/>
      <protection/>
    </xf>
    <xf numFmtId="166" fontId="165" fillId="32" borderId="0" xfId="1348" applyNumberFormat="1" applyFont="1" applyFill="1" applyBorder="1" applyAlignment="1">
      <alignment horizontal="center" vertical="center" wrapText="1"/>
      <protection/>
    </xf>
    <xf numFmtId="0" fontId="166" fillId="0" borderId="0" xfId="1348" applyFont="1" applyFill="1" applyAlignment="1">
      <alignment vertical="center"/>
      <protection/>
    </xf>
    <xf numFmtId="168" fontId="165" fillId="32" borderId="0" xfId="1366" applyNumberFormat="1" applyFont="1" applyFill="1" applyAlignment="1">
      <alignment vertical="center"/>
    </xf>
    <xf numFmtId="0" fontId="166" fillId="32" borderId="0" xfId="1348" applyFont="1" applyFill="1" applyBorder="1" applyAlignment="1">
      <alignment horizontal="center" wrapText="1"/>
      <protection/>
    </xf>
    <xf numFmtId="0" fontId="165" fillId="32" borderId="0" xfId="1348" applyFont="1" applyFill="1" applyBorder="1" applyAlignment="1">
      <alignment horizontal="left" vertical="center" wrapText="1"/>
      <protection/>
    </xf>
    <xf numFmtId="166" fontId="165" fillId="32" borderId="0" xfId="1348" applyNumberFormat="1" applyFont="1" applyFill="1" applyBorder="1">
      <alignment/>
      <protection/>
    </xf>
    <xf numFmtId="0" fontId="165" fillId="32" borderId="0" xfId="1348" applyFont="1" applyFill="1" applyBorder="1" applyAlignment="1">
      <alignment horizontal="center" vertical="center" wrapText="1"/>
      <protection/>
    </xf>
    <xf numFmtId="0" fontId="170" fillId="32" borderId="0" xfId="1348" applyFont="1" applyFill="1" applyBorder="1" applyAlignment="1">
      <alignment horizontal="left" vertical="center" wrapText="1"/>
      <protection/>
    </xf>
    <xf numFmtId="0" fontId="166" fillId="32" borderId="0" xfId="1348" applyFont="1" applyFill="1" applyBorder="1" applyAlignment="1">
      <alignment horizontal="left" vertical="center" wrapText="1"/>
      <protection/>
    </xf>
    <xf numFmtId="0" fontId="170" fillId="32" borderId="0" xfId="1348" applyFont="1" applyFill="1">
      <alignment/>
      <protection/>
    </xf>
    <xf numFmtId="0" fontId="167" fillId="55" borderId="0" xfId="1348" applyFont="1" applyFill="1" applyAlignment="1">
      <alignment horizontal="left" wrapText="1"/>
      <protection/>
    </xf>
    <xf numFmtId="0" fontId="13" fillId="55" borderId="0" xfId="1348" applyFont="1" applyFill="1" applyAlignment="1">
      <alignment wrapText="1"/>
      <protection/>
    </xf>
    <xf numFmtId="0" fontId="165" fillId="40" borderId="0" xfId="1348" applyFont="1" applyFill="1">
      <alignment/>
      <protection/>
    </xf>
    <xf numFmtId="0" fontId="166" fillId="32" borderId="0" xfId="1348" applyFont="1" applyFill="1" applyAlignment="1">
      <alignment horizontal="left" vertical="center" wrapText="1"/>
      <protection/>
    </xf>
    <xf numFmtId="0" fontId="14" fillId="32" borderId="0" xfId="1348" applyFont="1" applyFill="1" applyAlignment="1">
      <alignment vertical="center" wrapText="1"/>
      <protection/>
    </xf>
    <xf numFmtId="0" fontId="14" fillId="32" borderId="0" xfId="1348" applyFont="1" applyFill="1" applyAlignment="1">
      <alignment wrapText="1"/>
      <protection/>
    </xf>
    <xf numFmtId="0" fontId="14" fillId="32" borderId="0" xfId="1348" applyFont="1" applyFill="1" applyAlignment="1">
      <alignment vertical="center"/>
      <protection/>
    </xf>
    <xf numFmtId="0" fontId="171" fillId="32" borderId="0" xfId="1348" applyFont="1" applyFill="1" applyBorder="1" applyAlignment="1">
      <alignment horizontal="left" vertical="center" wrapText="1"/>
      <protection/>
    </xf>
    <xf numFmtId="0" fontId="171" fillId="32" borderId="0" xfId="1348" applyFont="1" applyFill="1" applyBorder="1" applyAlignment="1">
      <alignment wrapText="1"/>
      <protection/>
    </xf>
    <xf numFmtId="166" fontId="165" fillId="57" borderId="0" xfId="1348" applyNumberFormat="1" applyFont="1" applyFill="1" applyBorder="1" applyAlignment="1">
      <alignment horizontal="center" vertical="center" wrapText="1"/>
      <protection/>
    </xf>
    <xf numFmtId="0" fontId="170" fillId="40" borderId="0" xfId="1348" applyFont="1" applyFill="1" applyBorder="1" applyAlignment="1">
      <alignment vertical="center" wrapText="1"/>
      <protection/>
    </xf>
    <xf numFmtId="166" fontId="165" fillId="40" borderId="0" xfId="1348" applyNumberFormat="1" applyFont="1" applyFill="1" applyBorder="1" applyAlignment="1">
      <alignment horizontal="center" vertical="center" wrapText="1"/>
      <protection/>
    </xf>
    <xf numFmtId="0" fontId="166" fillId="40" borderId="0" xfId="1348" applyFont="1" applyFill="1" applyBorder="1" applyAlignment="1">
      <alignment horizontal="left" vertical="center"/>
      <protection/>
    </xf>
    <xf numFmtId="0" fontId="170" fillId="40" borderId="0" xfId="1348" applyFont="1" applyFill="1" applyBorder="1" applyAlignment="1">
      <alignment vertical="center"/>
      <protection/>
    </xf>
    <xf numFmtId="0" fontId="165" fillId="32" borderId="44" xfId="1348" applyFont="1" applyFill="1" applyBorder="1" applyAlignment="1">
      <alignment vertical="center" wrapText="1"/>
      <protection/>
    </xf>
    <xf numFmtId="166" fontId="166" fillId="40" borderId="30" xfId="1348" applyNumberFormat="1" applyFont="1" applyFill="1" applyBorder="1" applyAlignment="1">
      <alignment horizontal="center" vertical="center" wrapText="1"/>
      <protection/>
    </xf>
    <xf numFmtId="0" fontId="15" fillId="32" borderId="0" xfId="1348" applyFont="1" applyFill="1" applyBorder="1" applyAlignment="1">
      <alignment vertical="center" wrapText="1"/>
      <protection/>
    </xf>
    <xf numFmtId="0" fontId="163" fillId="32" borderId="0" xfId="1348" applyFont="1" applyFill="1">
      <alignment/>
      <protection/>
    </xf>
    <xf numFmtId="0" fontId="17" fillId="32" borderId="23" xfId="1348" applyFont="1" applyFill="1" applyBorder="1" applyAlignment="1">
      <alignment vertical="center" wrapText="1"/>
      <protection/>
    </xf>
    <xf numFmtId="0" fontId="18" fillId="32" borderId="0" xfId="1348" applyFont="1" applyFill="1">
      <alignment/>
      <protection/>
    </xf>
    <xf numFmtId="0" fontId="165" fillId="32" borderId="45" xfId="1348" applyFont="1" applyFill="1" applyBorder="1" applyAlignment="1">
      <alignment vertical="center" wrapText="1"/>
      <protection/>
    </xf>
    <xf numFmtId="0" fontId="166" fillId="32" borderId="13" xfId="1348" applyFont="1" applyFill="1" applyBorder="1" applyAlignment="1">
      <alignment vertical="center" wrapText="1"/>
      <protection/>
    </xf>
    <xf numFmtId="167" fontId="165" fillId="32" borderId="0" xfId="1386" applyNumberFormat="1" applyFont="1" applyFill="1" applyAlignment="1">
      <alignment/>
    </xf>
    <xf numFmtId="166" fontId="168" fillId="32" borderId="0" xfId="1348" applyNumberFormat="1" applyFont="1" applyFill="1" applyAlignment="1">
      <alignment/>
      <protection/>
    </xf>
    <xf numFmtId="0" fontId="167" fillId="40" borderId="0" xfId="1348" applyFont="1" applyFill="1" applyAlignment="1">
      <alignment horizontal="left" wrapText="1"/>
      <protection/>
    </xf>
    <xf numFmtId="0" fontId="0" fillId="40" borderId="0" xfId="0" applyFill="1" applyAlignment="1">
      <alignment/>
    </xf>
    <xf numFmtId="0" fontId="165" fillId="32" borderId="23" xfId="1348" applyFont="1" applyFill="1" applyBorder="1" applyAlignment="1">
      <alignment vertical="center" wrapText="1"/>
      <protection/>
    </xf>
    <xf numFmtId="235" fontId="165" fillId="32" borderId="23" xfId="1348" applyNumberFormat="1" applyFont="1" applyFill="1" applyBorder="1" applyAlignment="1">
      <alignment vertical="center" wrapText="1"/>
      <protection/>
    </xf>
    <xf numFmtId="235" fontId="166" fillId="32" borderId="30" xfId="1348" applyNumberFormat="1" applyFont="1" applyFill="1" applyBorder="1" applyAlignment="1">
      <alignment vertical="center" wrapText="1"/>
      <protection/>
    </xf>
    <xf numFmtId="235" fontId="0" fillId="40" borderId="0" xfId="0" applyNumberFormat="1" applyFill="1" applyAlignment="1">
      <alignment/>
    </xf>
    <xf numFmtId="235" fontId="165" fillId="32" borderId="0" xfId="1348" applyNumberFormat="1" applyFont="1" applyFill="1" applyBorder="1" applyAlignment="1">
      <alignment vertical="center" wrapText="1"/>
      <protection/>
    </xf>
    <xf numFmtId="0" fontId="0" fillId="40" borderId="0" xfId="0" applyFill="1" applyAlignment="1">
      <alignment horizontal="center"/>
    </xf>
    <xf numFmtId="166" fontId="165" fillId="57" borderId="23" xfId="1348" applyNumberFormat="1" applyFont="1" applyFill="1" applyBorder="1" applyAlignment="1">
      <alignment horizontal="center" vertical="center" wrapText="1"/>
      <protection/>
    </xf>
    <xf numFmtId="9" fontId="171" fillId="57" borderId="23" xfId="1367" applyFont="1" applyFill="1" applyBorder="1" applyAlignment="1">
      <alignment horizontal="center" vertical="center" wrapText="1"/>
    </xf>
    <xf numFmtId="166" fontId="171" fillId="57" borderId="23" xfId="1348" applyNumberFormat="1" applyFont="1" applyFill="1" applyBorder="1" applyAlignment="1">
      <alignment horizontal="center" vertical="center" wrapText="1"/>
      <protection/>
    </xf>
    <xf numFmtId="166" fontId="166" fillId="57" borderId="23" xfId="1348" applyNumberFormat="1" applyFont="1" applyFill="1" applyBorder="1" applyAlignment="1">
      <alignment horizontal="center" vertical="center" wrapText="1"/>
      <protection/>
    </xf>
    <xf numFmtId="9" fontId="171" fillId="57" borderId="23" xfId="1366" applyFont="1" applyFill="1" applyBorder="1" applyAlignment="1">
      <alignment horizontal="center" vertical="center" wrapText="1"/>
    </xf>
    <xf numFmtId="168" fontId="165" fillId="32" borderId="23" xfId="1367" applyNumberFormat="1" applyFont="1" applyFill="1" applyBorder="1" applyAlignment="1">
      <alignment horizontal="center" vertical="center" wrapText="1"/>
    </xf>
    <xf numFmtId="168" fontId="166" fillId="32" borderId="30" xfId="1367" applyNumberFormat="1" applyFont="1" applyFill="1" applyBorder="1" applyAlignment="1">
      <alignment horizontal="center" vertical="center" wrapText="1"/>
    </xf>
    <xf numFmtId="168" fontId="171" fillId="32" borderId="23" xfId="1367" applyNumberFormat="1" applyFont="1" applyFill="1" applyBorder="1" applyAlignment="1">
      <alignment horizontal="center" vertical="center" wrapText="1"/>
    </xf>
    <xf numFmtId="166" fontId="171" fillId="32" borderId="23" xfId="1348" applyNumberFormat="1" applyFont="1" applyFill="1" applyBorder="1" applyAlignment="1">
      <alignment horizontal="center" vertical="center" wrapText="1"/>
      <protection/>
    </xf>
    <xf numFmtId="168" fontId="165" fillId="32" borderId="0" xfId="1367" applyNumberFormat="1" applyFont="1" applyFill="1" applyBorder="1" applyAlignment="1">
      <alignment horizontal="center" vertical="center" wrapText="1"/>
    </xf>
    <xf numFmtId="168" fontId="166" fillId="40" borderId="30" xfId="1367" applyNumberFormat="1" applyFont="1" applyFill="1" applyBorder="1" applyAlignment="1">
      <alignment horizontal="center" vertical="center" wrapText="1"/>
    </xf>
    <xf numFmtId="168" fontId="166" fillId="32" borderId="23" xfId="1367" applyNumberFormat="1" applyFont="1" applyFill="1" applyBorder="1" applyAlignment="1">
      <alignment horizontal="center" vertical="center" wrapText="1"/>
    </xf>
    <xf numFmtId="166" fontId="165" fillId="32" borderId="23" xfId="1348" applyNumberFormat="1" applyFont="1" applyFill="1" applyBorder="1" applyAlignment="1">
      <alignment horizontal="center" vertical="center" wrapText="1"/>
      <protection/>
    </xf>
    <xf numFmtId="166" fontId="166" fillId="32" borderId="23" xfId="1348" applyNumberFormat="1" applyFont="1" applyFill="1" applyBorder="1" applyAlignment="1">
      <alignment horizontal="center" vertical="center" wrapText="1"/>
      <protection/>
    </xf>
    <xf numFmtId="9" fontId="171" fillId="32" borderId="23" xfId="1367" applyFont="1" applyFill="1" applyBorder="1" applyAlignment="1">
      <alignment horizontal="center" vertical="center" wrapText="1"/>
    </xf>
    <xf numFmtId="166" fontId="165" fillId="40" borderId="23" xfId="1348" applyNumberFormat="1" applyFont="1" applyFill="1" applyBorder="1" applyAlignment="1">
      <alignment horizontal="center" vertical="center" wrapText="1"/>
      <protection/>
    </xf>
    <xf numFmtId="168" fontId="165" fillId="0" borderId="23" xfId="1367" applyNumberFormat="1" applyFont="1" applyFill="1" applyBorder="1" applyAlignment="1">
      <alignment horizontal="center" vertical="center" wrapText="1"/>
    </xf>
    <xf numFmtId="168" fontId="166" fillId="0" borderId="23" xfId="1367" applyNumberFormat="1" applyFont="1" applyFill="1" applyBorder="1" applyAlignment="1">
      <alignment horizontal="center" vertical="center" wrapText="1"/>
    </xf>
    <xf numFmtId="0" fontId="173" fillId="32" borderId="0" xfId="1348" applyFont="1" applyFill="1" applyAlignment="1">
      <alignment vertical="center" wrapText="1"/>
      <protection/>
    </xf>
    <xf numFmtId="0" fontId="172" fillId="32" borderId="0" xfId="1348" applyFont="1" applyFill="1" applyAlignment="1">
      <alignment vertical="center" wrapText="1"/>
      <protection/>
    </xf>
    <xf numFmtId="0" fontId="0" fillId="0" borderId="0" xfId="0" applyAlignment="1">
      <alignment wrapText="1"/>
    </xf>
    <xf numFmtId="0" fontId="174" fillId="40" borderId="0" xfId="1348" applyFont="1" applyFill="1" applyAlignment="1">
      <alignment vertical="center" wrapText="1"/>
      <protection/>
    </xf>
  </cellXfs>
  <cellStyles count="1380">
    <cellStyle name="Normal" xfId="0"/>
    <cellStyle name=" 1" xfId="15"/>
    <cellStyle name="$" xfId="16"/>
    <cellStyle name="$_факторный анализ (февраль 2008-2009) " xfId="17"/>
    <cellStyle name="(Euro)" xfId="18"/>
    <cellStyle name=";;;" xfId="19"/>
    <cellStyle name="_ heading$" xfId="20"/>
    <cellStyle name="_ heading$_факторный анализ (февраль 2008-2009) " xfId="21"/>
    <cellStyle name="_ heading%" xfId="22"/>
    <cellStyle name="_ heading%_факторный анализ (февраль 2008-2009) " xfId="23"/>
    <cellStyle name="_ heading£" xfId="24"/>
    <cellStyle name="_ heading£_факторный анализ (февраль 2008-2009) " xfId="25"/>
    <cellStyle name="_ heading¥" xfId="26"/>
    <cellStyle name="_ heading¥_факторный анализ (февраль 2008-2009) " xfId="27"/>
    <cellStyle name="_ heading€" xfId="28"/>
    <cellStyle name="_ heading€_факторный анализ (февраль 2008-2009) " xfId="29"/>
    <cellStyle name="_ headingx" xfId="30"/>
    <cellStyle name="_ headingx_факторный анализ (февраль 2008-2009) " xfId="31"/>
    <cellStyle name="_%(SignOnly)" xfId="32"/>
    <cellStyle name="_%(SignOnly)_050128 - Verdi LBO Model_Invt Grade v2" xfId="33"/>
    <cellStyle name="_%(SignOnly)_050128 - Verdi LBO Model_Invt Grade v2_факторный анализ (февраль 2008-2009) " xfId="34"/>
    <cellStyle name="_%(SignOnly)_TOY SB" xfId="35"/>
    <cellStyle name="_%(SignOnly)_TOY SB_факторный анализ (февраль 2008-2009) " xfId="36"/>
    <cellStyle name="_%(SignOnly)_факторный анализ (февраль 2008-2009) " xfId="37"/>
    <cellStyle name="_%(SignSpaceOnly)" xfId="38"/>
    <cellStyle name="_%(SignSpaceOnly)_050128 - Verdi LBO Model_Invt Grade v2" xfId="39"/>
    <cellStyle name="_%(SignSpaceOnly)_050128 - Verdi LBO Model_Invt Grade v2_факторный анализ (февраль 2008-2009) " xfId="40"/>
    <cellStyle name="_%(SignSpaceOnly)_TOY SB" xfId="41"/>
    <cellStyle name="_%(SignSpaceOnly)_TOY SB_факторный анализ (февраль 2008-2009) " xfId="42"/>
    <cellStyle name="_%(SignSpaceOnly)_факторный анализ (февраль 2008-2009) " xfId="43"/>
    <cellStyle name="_0.0[1space]" xfId="44"/>
    <cellStyle name="_0.0[1space]_факторный анализ (февраль 2008-2009) " xfId="45"/>
    <cellStyle name="_0.0[2space]" xfId="46"/>
    <cellStyle name="_0.0[2space]_факторный анализ (февраль 2008-2009) " xfId="47"/>
    <cellStyle name="_0.0[3space]" xfId="48"/>
    <cellStyle name="_0.0[3space]_факторный анализ (февраль 2008-2009) " xfId="49"/>
    <cellStyle name="_0.0[4space]" xfId="50"/>
    <cellStyle name="_0.0[4space]_факторный анализ (февраль 2008-2009) " xfId="51"/>
    <cellStyle name="_0.00[1space]" xfId="52"/>
    <cellStyle name="_0.00[1space]_факторный анализ (февраль 2008-2009) " xfId="53"/>
    <cellStyle name="_0.00[2space]" xfId="54"/>
    <cellStyle name="_0.00[2space]_факторный анализ (февраль 2008-2009) " xfId="55"/>
    <cellStyle name="_0.00[3space]" xfId="56"/>
    <cellStyle name="_0.00[3space]_факторный анализ (февраль 2008-2009) " xfId="57"/>
    <cellStyle name="_0.00[4space]" xfId="58"/>
    <cellStyle name="_0.00[4space]_факторный анализ (февраль 2008-2009) " xfId="59"/>
    <cellStyle name="_0.00[5space]" xfId="60"/>
    <cellStyle name="_0.00[5space]_факторный анализ (февраль 2008-2009) " xfId="61"/>
    <cellStyle name="_0.00[6space]" xfId="62"/>
    <cellStyle name="_0.00[6space]_факторный анализ (февраль 2008-2009) " xfId="63"/>
    <cellStyle name="_0[1space]" xfId="64"/>
    <cellStyle name="_0[1space]_факторный анализ (февраль 2008-2009) " xfId="65"/>
    <cellStyle name="_0[2space]" xfId="66"/>
    <cellStyle name="_0[2space]_факторный анализ (февраль 2008-2009) " xfId="67"/>
    <cellStyle name="_0[3space]" xfId="68"/>
    <cellStyle name="_0[3space]_факторный анализ (февраль 2008-2009) " xfId="69"/>
    <cellStyle name="_0[4space]" xfId="70"/>
    <cellStyle name="_0[4space]_факторный анализ (февраль 2008-2009) " xfId="71"/>
    <cellStyle name="_Blue Shade" xfId="72"/>
    <cellStyle name="_comm" xfId="73"/>
    <cellStyle name="_comm_факторный анализ (февраль 2008-2009) " xfId="74"/>
    <cellStyle name="_Comma" xfId="75"/>
    <cellStyle name="_Comma_0.2_Marionnaud_DCF_March2002" xfId="76"/>
    <cellStyle name="_Comma_0.2_Marionnaud_DCF_March2002_факторный анализ (февраль 2008-2009) " xfId="77"/>
    <cellStyle name="_Comma_07 Model Alcatel OFD Sept-03" xfId="78"/>
    <cellStyle name="_Comma_07 Model Alcatel OFD Sept-03_факторный анализ (февраль 2008-2009) " xfId="79"/>
    <cellStyle name="_Comma_Accretion_Dilution_June21" xfId="80"/>
    <cellStyle name="_Comma_Accretion_Dilution_June21_факторный анализ (февраль 2008-2009) " xfId="81"/>
    <cellStyle name="_Comma_AVP" xfId="82"/>
    <cellStyle name="_Comma_AVP_факторный анализ (февраль 2008-2009) " xfId="83"/>
    <cellStyle name="_Comma_Book1" xfId="84"/>
    <cellStyle name="_Comma_Book1_факторный анализ (февраль 2008-2009) " xfId="85"/>
    <cellStyle name="_Comma_Canda DCF_Broker Numbers_Sep1" xfId="86"/>
    <cellStyle name="_Comma_Canda DCF_Broker Numbers_Sep1_факторный анализ (февраль 2008-2009) " xfId="87"/>
    <cellStyle name="_Comma_Casto DCF_Brokers_June22" xfId="88"/>
    <cellStyle name="_Comma_Casto DCF_Brokers_June22_факторный анализ (февраль 2008-2009) " xfId="89"/>
    <cellStyle name="_Comma_Casto DCF_June22" xfId="90"/>
    <cellStyle name="_Comma_Casto DCF_June22_факторный анализ (февраль 2008-2009) " xfId="91"/>
    <cellStyle name="_Comma_Ciervo DCF Final" xfId="92"/>
    <cellStyle name="_Comma_Ciervo_WACC" xfId="93"/>
    <cellStyle name="_Comma_Ciervo_WACC_факторный анализ (февраль 2008-2009) " xfId="94"/>
    <cellStyle name="_Comma_Comdot - gStyle Excel Slides" xfId="95"/>
    <cellStyle name="_Comma_Comdot - gStyle Excel Slides_факторный анализ (февраль 2008-2009) " xfId="96"/>
    <cellStyle name="_Comma_Comdot LBO Short Form - v3" xfId="97"/>
    <cellStyle name="_Comma_Comdot LBO Short Form - v3_факторный анализ (февраль 2008-2009) " xfId="98"/>
    <cellStyle name="_Comma_Continental DCF v6.0" xfId="99"/>
    <cellStyle name="_Comma_Continental DCF v6.0_факторный анализ (февраль 2008-2009) " xfId="100"/>
    <cellStyle name="_Comma_contribution_analysis" xfId="101"/>
    <cellStyle name="_Comma_contribution_analysis(1)" xfId="102"/>
    <cellStyle name="_Comma_contribution_analysis_model" xfId="103"/>
    <cellStyle name="_Comma_Credit Analysis" xfId="104"/>
    <cellStyle name="_Comma_Credit Analysis_факторный анализ (февраль 2008-2009) " xfId="105"/>
    <cellStyle name="_Comma_Data S&amp;T Acquisition charts" xfId="106"/>
    <cellStyle name="_Comma_Data S&amp;T Acquisition charts_факторный анализ (февраль 2008-2009) " xfId="107"/>
    <cellStyle name="_Comma_dcf" xfId="108"/>
    <cellStyle name="_Comma_dcf_факторный анализ (февраль 2008-2009) " xfId="109"/>
    <cellStyle name="_Comma_Deal Comp Luxury_May30" xfId="110"/>
    <cellStyle name="_Comma_Deal Comp Luxury_May30_факторный анализ (февраль 2008-2009) " xfId="111"/>
    <cellStyle name="_Comma_Financials &amp; Valuation v16 Indigo" xfId="112"/>
    <cellStyle name="_Comma_Financials &amp; Valuation v16 Indigo_факторный анализ (февраль 2008-2009) " xfId="113"/>
    <cellStyle name="_Comma_LBO (Post IM)" xfId="114"/>
    <cellStyle name="_Comma_LBO (Post IM)_факторный анализ (февраль 2008-2009) " xfId="115"/>
    <cellStyle name="_Comma_March 24- BIG .." xfId="116"/>
    <cellStyle name="_Comma_March 24- BIG .._факторный анализ (февраль 2008-2009) " xfId="117"/>
    <cellStyle name="_Comma_Marionnaud DCF Sept-03" xfId="118"/>
    <cellStyle name="_Comma_Marionnaud DCF Sept-03_факторный анализ (февраль 2008-2009) " xfId="119"/>
    <cellStyle name="_Comma_Marionnaud Model_15April" xfId="120"/>
    <cellStyle name="_Comma_Marionnaud Model_15April_факторный анализ (февраль 2008-2009) " xfId="121"/>
    <cellStyle name="_Comma_Marionnaud__DCF_Feb2002" xfId="122"/>
    <cellStyle name="_Comma_Marionnaud__DCF_Feb2002_факторный анализ (февраль 2008-2009) " xfId="123"/>
    <cellStyle name="_Comma_NTL finacials" xfId="124"/>
    <cellStyle name="_Comma_NTL finacials_факторный анализ (февраль 2008-2009) " xfId="125"/>
    <cellStyle name="_Comma_PIA_Van Gogh Analysis_Final" xfId="126"/>
    <cellStyle name="_Comma_PIA_Van Gogh Analysis_Final_факторный анализ (февраль 2008-2009) " xfId="127"/>
    <cellStyle name="_Comma_Prix de l'OCEANE" xfId="128"/>
    <cellStyle name="_Comma_Prix de l'OCEANE_факторный анализ (февраль 2008-2009) " xfId="129"/>
    <cellStyle name="_Comma_Projections Difference" xfId="130"/>
    <cellStyle name="_Comma_Projections Difference_факторный анализ (февраль 2008-2009) " xfId="131"/>
    <cellStyle name="_Comma_Samsara Model_250501_v2" xfId="132"/>
    <cellStyle name="_Comma_Samsara Model_250501_v2_факторный анализ (февраль 2008-2009) " xfId="133"/>
    <cellStyle name="_Comma_Sensitivity analysis on synergies (amended)" xfId="134"/>
    <cellStyle name="_Comma_Sensitivity analysis on synergies (amended)_факторный анализ (февраль 2008-2009) " xfId="135"/>
    <cellStyle name="_Comma_Sheet1" xfId="136"/>
    <cellStyle name="_Comma_Sheet1_факторный анализ (февраль 2008-2009) " xfId="137"/>
    <cellStyle name="_Comma_факторный анализ (февраль 2008-2009) " xfId="138"/>
    <cellStyle name="_Currency" xfId="139"/>
    <cellStyle name="_Currency_0.2_Marionnaud_DCF_March2002" xfId="140"/>
    <cellStyle name="_Currency_0.2_Marionnaud_DCF_March2002_факторный анализ (февраль 2008-2009) " xfId="141"/>
    <cellStyle name="_Currency_02 AVP Nexans&amp;Draka" xfId="142"/>
    <cellStyle name="_Currency_02 AVP Nexans&amp;Draka_факторный анализ (февраль 2008-2009) " xfId="143"/>
    <cellStyle name="_Currency_050128 - Verdi LBO Model_Invt Grade v2" xfId="144"/>
    <cellStyle name="_Currency_050128 - Verdi LBO Model_Invt Grade v2_050215 - Alternatives v7 - post IFRS - FFO post restr" xfId="145"/>
    <cellStyle name="_Currency_050128 - Verdi LBO Model_Invt Grade v2_050215 - Alternatives v7 - post IFRS - FFO post restr_факторный анализ (февраль 2008-2009) " xfId="146"/>
    <cellStyle name="_Currency_050128 - Verdi LBO Model_Invt Grade v2_факторный анализ (февраль 2008-2009) " xfId="147"/>
    <cellStyle name="_Currency_07 Model Alcatel OFD Sept-03" xfId="148"/>
    <cellStyle name="_Currency_07 Model Alcatel OFD Sept-03_050215 - Alternatives v7 - post IFRS - FFO post restr" xfId="149"/>
    <cellStyle name="_Currency_07 Model Alcatel OFD Sept-03_050215 - Alternatives v7 - post IFRS - FFO post restr_факторный анализ (февраль 2008-2009) " xfId="150"/>
    <cellStyle name="_Currency_07 Model Alcatel OFD Sept-03_факторный анализ (февраль 2008-2009) " xfId="151"/>
    <cellStyle name="_Currency_Accretion_Dilution_June21" xfId="152"/>
    <cellStyle name="_Currency_Accretion_Dilution_June21_факторный анализ (февраль 2008-2009) " xfId="153"/>
    <cellStyle name="_Currency_Auchan at various prices" xfId="154"/>
    <cellStyle name="_Currency_Auchan at various prices_050215 - Alternatives v7 - post IFRS - FFO post restr" xfId="155"/>
    <cellStyle name="_Currency_Auchan at various prices_050215 - Alternatives v7 - post IFRS - FFO post restr_факторный анализ (февраль 2008-2009) " xfId="156"/>
    <cellStyle name="_Currency_Auchan at various prices_факторный анализ (февраль 2008-2009) " xfId="157"/>
    <cellStyle name="_Currency_AVP" xfId="158"/>
    <cellStyle name="_Currency_AVP Sept 2003" xfId="159"/>
    <cellStyle name="_Currency_AVP Sept 2003_факторный анализ (февраль 2008-2009) " xfId="160"/>
    <cellStyle name="_Currency_AVP_факторный анализ (февраль 2008-2009) " xfId="161"/>
    <cellStyle name="_Currency_Book1" xfId="162"/>
    <cellStyle name="_Currency_Book1_0.2_Marionnaud_DCF_March2002" xfId="163"/>
    <cellStyle name="_Currency_Book1_0.2_Marionnaud_DCF_March2002_050215 - Alternatives v7 - post IFRS - FFO post restr" xfId="164"/>
    <cellStyle name="_Currency_Book1_0.2_Marionnaud_DCF_March2002_050215 - Alternatives v7 - post IFRS - FFO post restr_факторный анализ (февраль 2008-2009) " xfId="165"/>
    <cellStyle name="_Currency_Book1_0.2_Marionnaud_DCF_March2002_факторный анализ (февраль 2008-2009) " xfId="166"/>
    <cellStyle name="_Currency_Book1_CynthiasModel_Financials_22Feb" xfId="167"/>
    <cellStyle name="_Currency_Book1_CynthiasModel_Financials_22Feb_050215 - Alternatives v7 - post IFRS - FFO post restr" xfId="168"/>
    <cellStyle name="_Currency_Book1_CynthiasModel_Financials_22Feb_050215 - Alternatives v7 - post IFRS - FFO post restr_факторный анализ (февраль 2008-2009) " xfId="169"/>
    <cellStyle name="_Currency_Book1_CynthiasModel_Financials_22Feb_факторный анализ (февраль 2008-2009) " xfId="170"/>
    <cellStyle name="_Currency_Book1_факторный анализ (февраль 2008-2009) " xfId="171"/>
    <cellStyle name="_Currency_Cable in Europe CSC - Latest" xfId="172"/>
    <cellStyle name="_Currency_Cable in Europe CSC - Latest_факторный анализ (февраль 2008-2009) " xfId="173"/>
    <cellStyle name="_Currency_Canda DCF_Broker Numbers_Sep1" xfId="174"/>
    <cellStyle name="_Currency_Canda DCF_Broker Numbers_Sep1_факторный анализ (февраль 2008-2009) " xfId="175"/>
    <cellStyle name="_Currency_Casto DCF_Brokers_June22" xfId="176"/>
    <cellStyle name="_Currency_Casto DCF_Brokers_June22_факторный анализ (февраль 2008-2009) " xfId="177"/>
    <cellStyle name="_Currency_Casto DCF_June22" xfId="178"/>
    <cellStyle name="_Currency_Casto DCF_June22_факторный анализ (февраль 2008-2009) " xfId="179"/>
    <cellStyle name="_Currency_CBD Model Master" xfId="180"/>
    <cellStyle name="_Currency_CBD Model Master_050215 - Alternatives v7 - post IFRS - FFO post restr" xfId="181"/>
    <cellStyle name="_Currency_CBD Model Master_050215 - Alternatives v7 - post IFRS - FFO post restr_факторный анализ (февраль 2008-2009) " xfId="182"/>
    <cellStyle name="_Currency_CBD Model Master_факторный анализ (февраль 2008-2009) " xfId="183"/>
    <cellStyle name="_Currency_Ciervo_WACC" xfId="184"/>
    <cellStyle name="_Currency_Ciervo_WACC_факторный анализ (февраль 2008-2009) " xfId="185"/>
    <cellStyle name="_Currency_Clean LBO Model_2003" xfId="186"/>
    <cellStyle name="_Currency_Clean LBO Model_2003_050215 - Alternatives v7 - post IFRS - FFO post restr" xfId="187"/>
    <cellStyle name="_Currency_Clean LBO Model_2003_050215 - Alternatives v7 - post IFRS - FFO post restr_факторный анализ (февраль 2008-2009) " xfId="188"/>
    <cellStyle name="_Currency_Clean LBO Model_2003_факторный анализ (февраль 2008-2009) " xfId="189"/>
    <cellStyle name="_Currency_Comdot - gStyle Excel Slides" xfId="190"/>
    <cellStyle name="_Currency_Comdot - gStyle Excel Slides_050215 - Alternatives v7 - post IFRS - FFO post restr" xfId="191"/>
    <cellStyle name="_Currency_Comdot - gStyle Excel Slides_050215 - Alternatives v7 - post IFRS - FFO post restr_факторный анализ (февраль 2008-2009) " xfId="192"/>
    <cellStyle name="_Currency_Comdot - gStyle Excel Slides_факторный анализ (февраль 2008-2009) " xfId="193"/>
    <cellStyle name="_Currency_Comdot LBO Short Form - v3" xfId="194"/>
    <cellStyle name="_Currency_Comdot LBO Short Form - v3_факторный анализ (февраль 2008-2009) " xfId="195"/>
    <cellStyle name="_Currency_Continental DCF v6.0" xfId="196"/>
    <cellStyle name="_Currency_Continental DCF v6.0_050215 - Alternatives v7 - post IFRS - FFO post restr" xfId="197"/>
    <cellStyle name="_Currency_Continental DCF v6.0_050215 - Alternatives v7 - post IFRS - FFO post restr_факторный анализ (февраль 2008-2009) " xfId="198"/>
    <cellStyle name="_Currency_Continental DCF v6.0_факторный анализ (февраль 2008-2009) " xfId="199"/>
    <cellStyle name="_Currency_contribution_analysis" xfId="200"/>
    <cellStyle name="_Currency_contribution_analysis(1)" xfId="201"/>
    <cellStyle name="_Currency_contribution_analysis_model" xfId="202"/>
    <cellStyle name="_Currency_Credit Analysis" xfId="203"/>
    <cellStyle name="_Currency_Credit Analysis_050215 - Alternatives v7 - post IFRS - FFO post restr" xfId="204"/>
    <cellStyle name="_Currency_Credit Analysis_050215 - Alternatives v7 - post IFRS - FFO post restr_факторный анализ (февраль 2008-2009) " xfId="205"/>
    <cellStyle name="_Currency_Credit Analysis_факторный анализ (февраль 2008-2009) " xfId="206"/>
    <cellStyle name="_Currency_CSC 170400" xfId="207"/>
    <cellStyle name="_Currency_CSC 170400_050215 - Alternatives v7 - post IFRS - FFO post restr" xfId="208"/>
    <cellStyle name="_Currency_CSC 170400_050215 - Alternatives v7 - post IFRS - FFO post restr_факторный анализ (февраль 2008-2009) " xfId="209"/>
    <cellStyle name="_Currency_CSC 170400_факторный анализ (февраль 2008-2009) " xfId="210"/>
    <cellStyle name="_Currency_CSC Cons Elec" xfId="211"/>
    <cellStyle name="_Currency_CSC Cons Elec_факторный анализ (февраль 2008-2009) " xfId="212"/>
    <cellStyle name="_Currency_Data S&amp;T Acquisition charts" xfId="213"/>
    <cellStyle name="_Currency_Data S&amp;T Acquisition charts_факторный анализ (февраль 2008-2009) " xfId="214"/>
    <cellStyle name="_Currency_dcf" xfId="215"/>
    <cellStyle name="_Currency_DCF - July 2, 2001" xfId="216"/>
    <cellStyle name="_Currency_DCF - July 2, 2001_050215 - Alternatives v7 - post IFRS - FFO post restr" xfId="217"/>
    <cellStyle name="_Currency_DCF - July 2, 2001_050215 - Alternatives v7 - post IFRS - FFO post restr_факторный анализ (февраль 2008-2009) " xfId="218"/>
    <cellStyle name="_Currency_DCF - July 2, 2001_факторный анализ (февраль 2008-2009) " xfId="219"/>
    <cellStyle name="_Currency_dcf_факторный анализ (февраль 2008-2009) " xfId="220"/>
    <cellStyle name="_Currency_Deal Comp Luxury_May30" xfId="221"/>
    <cellStyle name="_Currency_Deal Comp Luxury_May30_факторный анализ (февраль 2008-2009) " xfId="222"/>
    <cellStyle name="_Currency_Deployment Estimates" xfId="223"/>
    <cellStyle name="_Currency_Deployment Estimates_050215 - Alternatives v7 - post IFRS - FFO post restr" xfId="224"/>
    <cellStyle name="_Currency_Deployment Estimates_050215 - Alternatives v7 - post IFRS - FFO post restr_факторный анализ (февраль 2008-2009) " xfId="225"/>
    <cellStyle name="_Currency_Deployment Estimates_факторный анализ (февраль 2008-2009) " xfId="226"/>
    <cellStyle name="_Currency_EMPE fin" xfId="227"/>
    <cellStyle name="_Currency_Euston DCF" xfId="228"/>
    <cellStyle name="_Currency_Euston DCF_050215 - Alternatives v7 - post IFRS - FFO post restr" xfId="229"/>
    <cellStyle name="_Currency_Euston DCF_050215 - Alternatives v7 - post IFRS - FFO post restr_факторный анализ (февраль 2008-2009) " xfId="230"/>
    <cellStyle name="_Currency_Euston DCF_факторный анализ (февраль 2008-2009) " xfId="231"/>
    <cellStyle name="_Currency_Example Output Sheets" xfId="232"/>
    <cellStyle name="_Currency_Financials &amp; Valuation v16 Indigo" xfId="233"/>
    <cellStyle name="_Currency_Financials &amp; Valuation v16 Indigo_050215 - Alternatives v7 - post IFRS - FFO post restr" xfId="234"/>
    <cellStyle name="_Currency_Financials &amp; Valuation v16 Indigo_050215 - Alternatives v7 - post IFRS - FFO post restr_факторный анализ (февраль 2008-2009) " xfId="235"/>
    <cellStyle name="_Currency_Financials &amp; Valuation v16 Indigo_факторный анализ (февраль 2008-2009) " xfId="236"/>
    <cellStyle name="_Currency_Financials &amp; Valuation v3_CB" xfId="237"/>
    <cellStyle name="_Currency_Financials &amp; Valuation v3_CB_факторный анализ (февраль 2008-2009) " xfId="238"/>
    <cellStyle name="_Currency_Financials &amp; Valuation v5" xfId="239"/>
    <cellStyle name="_Currency_Financials &amp; Valuation v5_факторный анализ (февраль 2008-2009) " xfId="240"/>
    <cellStyle name="_Currency_Financials and Valuation 3 - cases analysis" xfId="241"/>
    <cellStyle name="_Currency_Financials and Valuation 3 - cases analysis_факторный анализ (февраль 2008-2009) " xfId="242"/>
    <cellStyle name="_Currency_Financials and valuation 5" xfId="243"/>
    <cellStyle name="_Currency_Financials and valuation 5_факторный анализ (февраль 2008-2009) " xfId="244"/>
    <cellStyle name="_Currency_Florida consensus estimates" xfId="245"/>
    <cellStyle name="_Currency_Florida consensus estimates_факторный анализ (февраль 2008-2009) " xfId="246"/>
    <cellStyle name="_Currency_Gucci_model_13062001_v21" xfId="247"/>
    <cellStyle name="_Currency_Gucci_model_13062001_v21_050215 - Alternatives v7 - post IFRS - FFO post restr" xfId="248"/>
    <cellStyle name="_Currency_Gucci_model_13062001_v21_050215 - Alternatives v7 - post IFRS - FFO post restr_факторный анализ (февраль 2008-2009) " xfId="249"/>
    <cellStyle name="_Currency_Gucci_model_13062001_v21_факторный анализ (февраль 2008-2009) " xfId="250"/>
    <cellStyle name="_Currency_JV accounting" xfId="251"/>
    <cellStyle name="_Currency_JV accounting_факторный анализ (февраль 2008-2009) " xfId="252"/>
    <cellStyle name="_Currency_LAZARD, COMPARAISON" xfId="253"/>
    <cellStyle name="_Currency_LAZARD, COMPARAISON_факторный анализ (февраль 2008-2009) " xfId="254"/>
    <cellStyle name="_Currency_LBO (Post IM)" xfId="255"/>
    <cellStyle name="_Currency_LBO (Post IM)_факторный анализ (февраль 2008-2009) " xfId="256"/>
    <cellStyle name="_Currency_LBO Output_30_07_2000" xfId="257"/>
    <cellStyle name="_Currency_LBO_Model_52" xfId="258"/>
    <cellStyle name="_Currency_LBO_Model_52_факторный анализ (февраль 2008-2009) " xfId="259"/>
    <cellStyle name="_Currency_lbo_short_form" xfId="260"/>
    <cellStyle name="_Currency_lbo_short_form_факторный анализ (февраль 2008-2009) " xfId="261"/>
    <cellStyle name="_Currency_LPD_Analysis" xfId="262"/>
    <cellStyle name="_Currency_LPD_Analysis_факторный анализ (февраль 2008-2009) " xfId="263"/>
    <cellStyle name="_Currency_March 24- BIG .." xfId="264"/>
    <cellStyle name="_Currency_March 24- BIG .._050215 - Alternatives v7 - post IFRS - FFO post restr" xfId="265"/>
    <cellStyle name="_Currency_March 24- BIG .._050215 - Alternatives v7 - post IFRS - FFO post restr_факторный анализ (февраль 2008-2009) " xfId="266"/>
    <cellStyle name="_Currency_March 24- BIG .._факторный анализ (февраль 2008-2009) " xfId="267"/>
    <cellStyle name="_Currency_Marionnaud DCF Sept-03" xfId="268"/>
    <cellStyle name="_Currency_Marionnaud DCF Sept-03_факторный анализ (февраль 2008-2009) " xfId="269"/>
    <cellStyle name="_Currency_Marionnaud LBO Model_Mar2003" xfId="270"/>
    <cellStyle name="_Currency_Marionnaud LBO Model_Mar2003_050215 - Alternatives v7 - post IFRS - FFO post restr" xfId="271"/>
    <cellStyle name="_Currency_Marionnaud LBO Model_Mar2003_050215 - Alternatives v7 - post IFRS - FFO post restr_факторный анализ (февраль 2008-2009) " xfId="272"/>
    <cellStyle name="_Currency_Marionnaud LBO Model_Mar2003_факторный анализ (февраль 2008-2009) " xfId="273"/>
    <cellStyle name="_Currency_Marionnaud Model_15April" xfId="274"/>
    <cellStyle name="_Currency_Marionnaud Model_15April_факторный анализ (февраль 2008-2009) " xfId="275"/>
    <cellStyle name="_Currency_Marionnaud__DCF_Feb2002" xfId="276"/>
    <cellStyle name="_Currency_Marionnaud__DCF_Feb2002_факторный анализ (февраль 2008-2009) " xfId="277"/>
    <cellStyle name="_Currency_Merger Plans" xfId="278"/>
    <cellStyle name="_Currency_Merger Plans_факторный анализ (февраль 2008-2009) " xfId="279"/>
    <cellStyle name="_Currency_Model Template 14-nov-01" xfId="280"/>
    <cellStyle name="_Currency_Model Template 14-nov-01_факторный анализ (февраль 2008-2009) " xfId="281"/>
    <cellStyle name="_Currency_old Preliminary DCF 2" xfId="282"/>
    <cellStyle name="_Currency_old Preliminary DCF 2_факторный анализ (февраль 2008-2009) " xfId="283"/>
    <cellStyle name="_Currency_options analysis" xfId="284"/>
    <cellStyle name="_Currency_options analysis_050215 - Alternatives v7 - post IFRS - FFO post restr" xfId="285"/>
    <cellStyle name="_Currency_options analysis_050215 - Alternatives v7 - post IFRS - FFO post restr_факторный анализ (февраль 2008-2009) " xfId="286"/>
    <cellStyle name="_Currency_options analysis_факторный анализ (февраль 2008-2009) " xfId="287"/>
    <cellStyle name="_Currency_Options_Converts" xfId="288"/>
    <cellStyle name="_Currency_Options_Converts_050215 - Alternatives v7 - post IFRS - FFO post restr" xfId="289"/>
    <cellStyle name="_Currency_Options_Converts_050215 - Alternatives v7 - post IFRS - FFO post restr_факторный анализ (февраль 2008-2009) " xfId="290"/>
    <cellStyle name="_Currency_Options_Converts_факторный анализ (февраль 2008-2009) " xfId="291"/>
    <cellStyle name="_Currency_PIA_Van Gogh Analysis_Final" xfId="292"/>
    <cellStyle name="_Currency_PIA_Van Gogh Analysis_Final_050215 - Alternatives v7 - post IFRS - FFO post restr" xfId="293"/>
    <cellStyle name="_Currency_PIA_Van Gogh Analysis_Final_050215 - Alternatives v7 - post IFRS - FFO post restr_факторный анализ (февраль 2008-2009) " xfId="294"/>
    <cellStyle name="_Currency_PIA_Van Gogh Analysis_Final_факторный анализ (февраль 2008-2009) " xfId="295"/>
    <cellStyle name="_Currency_Prix de l'OCEANE" xfId="296"/>
    <cellStyle name="_Currency_Prix de l'OCEANE_050215 - Alternatives v7 - post IFRS - FFO post restr" xfId="297"/>
    <cellStyle name="_Currency_Prix de l'OCEANE_050215 - Alternatives v7 - post IFRS - FFO post restr_факторный анализ (февраль 2008-2009) " xfId="298"/>
    <cellStyle name="_Currency_Prix de l'OCEANE_факторный анализ (февраль 2008-2009) " xfId="299"/>
    <cellStyle name="_Currency_Projections Difference" xfId="300"/>
    <cellStyle name="_Currency_Projections Difference_факторный анализ (февраль 2008-2009) " xfId="301"/>
    <cellStyle name="_Currency_Public Mkt Valuation Summary" xfId="302"/>
    <cellStyle name="_Currency_Public Mkt Valuation Summary_050215 - Alternatives v7 - post IFRS - FFO post restr" xfId="303"/>
    <cellStyle name="_Currency_Public Mkt Valuation Summary_050215 - Alternatives v7 - post IFRS - FFO post restr_факторный анализ (февраль 2008-2009) " xfId="304"/>
    <cellStyle name="_Currency_Public Mkt Valuation Summary_факторный анализ (февраль 2008-2009) " xfId="305"/>
    <cellStyle name="_Currency_Relative Contribution Analysis 04" xfId="306"/>
    <cellStyle name="_Currency_Relative Contribution Analysis 04_факторный анализ (февраль 2008-2009) " xfId="307"/>
    <cellStyle name="_Currency_Royal Kansas  DCF2" xfId="308"/>
    <cellStyle name="_Currency_Royal Kansas  DCF2_факторный анализ (февраль 2008-2009) " xfId="309"/>
    <cellStyle name="_Currency_Samsara Model_250501_v2" xfId="310"/>
    <cellStyle name="_Currency_Samsara Model_250501_v2_050215 - Alternatives v7 - post IFRS - FFO post restr" xfId="311"/>
    <cellStyle name="_Currency_Samsara Model_250501_v2_050215 - Alternatives v7 - post IFRS - FFO post restr_факторный анализ (февраль 2008-2009) " xfId="312"/>
    <cellStyle name="_Currency_Samsara Model_250501_v2_факторный анализ (февраль 2008-2009) " xfId="313"/>
    <cellStyle name="_Currency_Schneider Elec Contribution Analysis" xfId="314"/>
    <cellStyle name="_Currency_Schneider Elec Contribution Analysis_050215 - Alternatives v7 - post IFRS - FFO post restr" xfId="315"/>
    <cellStyle name="_Currency_Schneider Elec Contribution Analysis_050215 - Alternatives v7 - post IFRS - FFO post restr_факторный анализ (февраль 2008-2009) " xfId="316"/>
    <cellStyle name="_Currency_Schneider Elec Contribution Analysis_факторный анализ (февраль 2008-2009) " xfId="317"/>
    <cellStyle name="_Currency_Sensitivity analysis on synergies (amended)" xfId="318"/>
    <cellStyle name="_Currency_Sensitivity analysis on synergies (amended)_факторный анализ (февраль 2008-2009) " xfId="319"/>
    <cellStyle name="_Currency_Sheet1" xfId="320"/>
    <cellStyle name="_Currency_Sheet1_050215 - Alternatives v7 - post IFRS - FFO post restr" xfId="321"/>
    <cellStyle name="_Currency_Sheet1_050215 - Alternatives v7 - post IFRS - FFO post restr_факторный анализ (февраль 2008-2009) " xfId="322"/>
    <cellStyle name="_Currency_Sheet1_факторный анализ (февраль 2008-2009) " xfId="323"/>
    <cellStyle name="_Currency_Sketch5 - Montana Impact" xfId="324"/>
    <cellStyle name="_Currency_Sketch5 - Montana Impact_факторный анализ (февраль 2008-2009) " xfId="325"/>
    <cellStyle name="_Currency_thomson debt1" xfId="326"/>
    <cellStyle name="_Currency_thomson debt1_050215 - Alternatives v7 - post IFRS - FFO post restr" xfId="327"/>
    <cellStyle name="_Currency_thomson debt1_050215 - Alternatives v7 - post IFRS - FFO post restr_факторный анализ (февраль 2008-2009) " xfId="328"/>
    <cellStyle name="_Currency_thomson debt1_факторный анализ (февраль 2008-2009) " xfId="329"/>
    <cellStyle name="_Currency_TOY SB" xfId="330"/>
    <cellStyle name="_Currency_TOY SB_050215 - Alternatives v7 - post IFRS - FFO post restr" xfId="331"/>
    <cellStyle name="_Currency_TOY SB_050215 - Alternatives v7 - post IFRS - FFO post restr_факторный анализ (февраль 2008-2009) " xfId="332"/>
    <cellStyle name="_Currency_TOY SB_факторный анализ (февраль 2008-2009) " xfId="333"/>
    <cellStyle name="_Currency_Valuation Model - 8 oct" xfId="334"/>
    <cellStyle name="_Currency_Valuation Model - 8 oct_050215 - Alternatives v7 - post IFRS - FFO post restr" xfId="335"/>
    <cellStyle name="_Currency_Valuation Model - 8 oct_050215 - Alternatives v7 - post IFRS - FFO post restr_факторный анализ (февраль 2008-2009) " xfId="336"/>
    <cellStyle name="_Currency_Valuation Model - 8 oct_факторный анализ (февраль 2008-2009) " xfId="337"/>
    <cellStyle name="_Currency_факторный анализ (февраль 2008-2009) " xfId="338"/>
    <cellStyle name="_CurrencySpace" xfId="339"/>
    <cellStyle name="_CurrencySpace_0.2_Marionnaud_DCF_March2002" xfId="340"/>
    <cellStyle name="_CurrencySpace_07 Model Alcatel OFD Sept-03" xfId="341"/>
    <cellStyle name="_CurrencySpace_07 Model Alcatel OFD Sept-03_факторный анализ (февраль 2008-2009) " xfId="342"/>
    <cellStyle name="_CurrencySpace_Accretion_Dilution_June21" xfId="343"/>
    <cellStyle name="_CurrencySpace_Accretion_Dilution_June21_факторный анализ (февраль 2008-2009) " xfId="344"/>
    <cellStyle name="_CurrencySpace_AVP" xfId="345"/>
    <cellStyle name="_CurrencySpace_Book1" xfId="346"/>
    <cellStyle name="_CurrencySpace_Canda DCF_Broker Numbers_Sep1" xfId="347"/>
    <cellStyle name="_CurrencySpace_Casto DCF_Brokers_June22" xfId="348"/>
    <cellStyle name="_CurrencySpace_Casto DCF_June22" xfId="349"/>
    <cellStyle name="_CurrencySpace_Comdot - gStyle Excel Slides" xfId="350"/>
    <cellStyle name="_CurrencySpace_Comdot - gStyle Excel Slides_факторный анализ (февраль 2008-2009) " xfId="351"/>
    <cellStyle name="_CurrencySpace_Comdot LBO Short Form - v3" xfId="352"/>
    <cellStyle name="_CurrencySpace_Continental DCF v6.0" xfId="353"/>
    <cellStyle name="_CurrencySpace_contribution_analysis" xfId="354"/>
    <cellStyle name="_CurrencySpace_contribution_analysis(1)" xfId="355"/>
    <cellStyle name="_CurrencySpace_contribution_analysis_model" xfId="356"/>
    <cellStyle name="_CurrencySpace_Credit Analysis" xfId="357"/>
    <cellStyle name="_CurrencySpace_Credit Analysis_факторный анализ (февраль 2008-2009) " xfId="358"/>
    <cellStyle name="_CurrencySpace_Data S&amp;T Acquisition charts" xfId="359"/>
    <cellStyle name="_CurrencySpace_Data S&amp;T Acquisition charts_факторный анализ (февраль 2008-2009) " xfId="360"/>
    <cellStyle name="_CurrencySpace_dcf" xfId="361"/>
    <cellStyle name="_CurrencySpace_Deal Comp Luxury_May30" xfId="362"/>
    <cellStyle name="_CurrencySpace_Financials &amp; Valuation v16 Indigo" xfId="363"/>
    <cellStyle name="_CurrencySpace_LBO (Post IM)" xfId="364"/>
    <cellStyle name="_CurrencySpace_March 24- BIG .." xfId="365"/>
    <cellStyle name="_CurrencySpace_Marionnaud DCF Sept-03" xfId="366"/>
    <cellStyle name="_CurrencySpace_Marionnaud DCF Sept-03_факторный анализ (февраль 2008-2009) " xfId="367"/>
    <cellStyle name="_CurrencySpace_Marionnaud Model_15April" xfId="368"/>
    <cellStyle name="_CurrencySpace_Marionnaud Model_15April_факторный анализ (февраль 2008-2009) " xfId="369"/>
    <cellStyle name="_CurrencySpace_Marionnaud__DCF_Feb2002" xfId="370"/>
    <cellStyle name="_CurrencySpace_Marionnaud__DCF_Feb2002_факторный анализ (февраль 2008-2009) " xfId="371"/>
    <cellStyle name="_CurrencySpace_PIA_Van Gogh Analysis_Final" xfId="372"/>
    <cellStyle name="_CurrencySpace_PIA_Van Gogh Analysis_Final_факторный анализ (февраль 2008-2009) " xfId="373"/>
    <cellStyle name="_CurrencySpace_Prix de l'OCEANE" xfId="374"/>
    <cellStyle name="_CurrencySpace_Prix de l'OCEANE_факторный анализ (февраль 2008-2009) " xfId="375"/>
    <cellStyle name="_CurrencySpace_Projections Difference" xfId="376"/>
    <cellStyle name="_CurrencySpace_Samsara Model_250501_v2" xfId="377"/>
    <cellStyle name="_CurrencySpace_Sensitivity analysis on synergies (amended)" xfId="378"/>
    <cellStyle name="_CurrencySpace_Sheet1" xfId="379"/>
    <cellStyle name="_Dollar" xfId="380"/>
    <cellStyle name="_Dollar_050215 - Alternatives v7 - post IFRS - FFO post restr" xfId="381"/>
    <cellStyle name="_Dollar_050215 - Alternatives v7 - post IFRS - FFO post restr_факторный анализ (февраль 2008-2009) " xfId="382"/>
    <cellStyle name="_Dollar_October 12 - BIG CSC Auto update" xfId="383"/>
    <cellStyle name="_Dollar_October 12 - BIG CSC Auto update_факторный анализ (февраль 2008-2009) " xfId="384"/>
    <cellStyle name="_Dollar_факторный анализ (февраль 2008-2009) " xfId="385"/>
    <cellStyle name="_e-plus debt - Machado1" xfId="386"/>
    <cellStyle name="_e-plus debt - Machado1_факторный анализ (февраль 2008-2009) " xfId="387"/>
    <cellStyle name="_Euro" xfId="388"/>
    <cellStyle name="_Euro_050128 - Verdi LBO Model_Invt Grade v2" xfId="389"/>
    <cellStyle name="_Euro_050128 - Verdi LBO Model_Invt Grade v2_факторный анализ (февраль 2008-2009) " xfId="390"/>
    <cellStyle name="_Euro_TOY SB" xfId="391"/>
    <cellStyle name="_Euro_TOY SB_факторный анализ (февраль 2008-2009) " xfId="392"/>
    <cellStyle name="_Euro_факторный анализ (февраль 2008-2009) " xfId="393"/>
    <cellStyle name="_Heading" xfId="394"/>
    <cellStyle name="_Heading_050128 - Verdi LBO Model_Invt Grade v2" xfId="395"/>
    <cellStyle name="_Heading_Credit Analysis" xfId="396"/>
    <cellStyle name="_Heading_Credit Analysis_факторный анализ (февраль 2008-2009) " xfId="397"/>
    <cellStyle name="_Heading_Operating model Van Gogh v3" xfId="398"/>
    <cellStyle name="_Heading_Operating model Van Gogh v3_факторный анализ (февраль 2008-2009) " xfId="399"/>
    <cellStyle name="_Heading_PIA_Van Gogh Analysis_Final" xfId="400"/>
    <cellStyle name="_Heading_PIA_Van Gogh Analysis_Final_факторный анализ (февраль 2008-2009) " xfId="401"/>
    <cellStyle name="_Heading_prestemp" xfId="402"/>
    <cellStyle name="_Heading_prestemp_факторный анализ (февраль 2008-2009) " xfId="403"/>
    <cellStyle name="_Heading_Prix de l'OCEANE" xfId="404"/>
    <cellStyle name="_Heading_Prix de l'OCEANE_факторный анализ (февраль 2008-2009) " xfId="405"/>
    <cellStyle name="_Heading_Sheet1" xfId="406"/>
    <cellStyle name="_Heading_TOY SB" xfId="407"/>
    <cellStyle name="_Heading_Van Gogh Short LBO Model" xfId="408"/>
    <cellStyle name="_Heading_факторный анализ (февраль 2008-2009) " xfId="409"/>
    <cellStyle name="_Highlight" xfId="410"/>
    <cellStyle name="_KPN Fixed" xfId="411"/>
    <cellStyle name="_Multiple" xfId="412"/>
    <cellStyle name="_Multiple_0.2_Marionnaud_DCF_March2002" xfId="413"/>
    <cellStyle name="_Multiple_0.2_Marionnaud_DCF_March2002_факторный анализ (февраль 2008-2009) " xfId="414"/>
    <cellStyle name="_Multiple_050128 - Verdi LBO Model_Invt Grade v2" xfId="415"/>
    <cellStyle name="_Multiple_050128 - Verdi LBO Model_Invt Grade v2_факторный анализ (февраль 2008-2009) " xfId="416"/>
    <cellStyle name="_Multiple_07 Model Alcatel OFD Sept-03" xfId="417"/>
    <cellStyle name="_Multiple_07 Model Alcatel OFD Sept-03_факторный анализ (февраль 2008-2009) " xfId="418"/>
    <cellStyle name="_Multiple_Accretion_Dilution_June21" xfId="419"/>
    <cellStyle name="_Multiple_Accretion_Dilution_June21_факторный анализ (февраль 2008-2009) " xfId="420"/>
    <cellStyle name="_Multiple_Accretion_Management_19Sep" xfId="421"/>
    <cellStyle name="_Multiple_Accretion_Management_19Sep_факторный анализ (февраль 2008-2009) " xfId="422"/>
    <cellStyle name="_Multiple_Accretion_Management_21Aug.2" xfId="423"/>
    <cellStyle name="_Multiple_Accretion_Management_21Aug.2_факторный анализ (февраль 2008-2009) " xfId="424"/>
    <cellStyle name="_Multiple_Accretion_Management_Sep1" xfId="425"/>
    <cellStyle name="_Multiple_Accretion_Management_Sep1_факторный анализ (февраль 2008-2009) " xfId="426"/>
    <cellStyle name="_Multiple_AVP" xfId="427"/>
    <cellStyle name="_Multiple_AVP_факторный анализ (февраль 2008-2009) " xfId="428"/>
    <cellStyle name="_Multiple_Book1" xfId="429"/>
    <cellStyle name="_Multiple_Book1_факторный анализ (февраль 2008-2009) " xfId="430"/>
    <cellStyle name="_Multiple_Book21" xfId="431"/>
    <cellStyle name="_Multiple_Book21_факторный анализ (февраль 2008-2009) " xfId="432"/>
    <cellStyle name="_Multiple_Canda DCF_Broker Numbers_Sep1" xfId="433"/>
    <cellStyle name="_Multiple_Canda DCF_Broker Numbers_Sep1_факторный анализ (февраль 2008-2009) " xfId="434"/>
    <cellStyle name="_Multiple_Casto DCF_Brokers_June22" xfId="435"/>
    <cellStyle name="_Multiple_Casto DCF_Brokers_June22_факторный анализ (февраль 2008-2009) " xfId="436"/>
    <cellStyle name="_Multiple_Casto DCF_June22" xfId="437"/>
    <cellStyle name="_Multiple_Casto DCF_June22_факторный анализ (февраль 2008-2009) " xfId="438"/>
    <cellStyle name="_Multiple_Comdot - gStyle Excel Slides" xfId="439"/>
    <cellStyle name="_Multiple_Comdot - gStyle Excel Slides_факторный анализ (февраль 2008-2009) " xfId="440"/>
    <cellStyle name="_Multiple_Comdot LBO Short Form - v3" xfId="441"/>
    <cellStyle name="_Multiple_Comdot LBO Short Form - v3_факторный анализ (февраль 2008-2009) " xfId="442"/>
    <cellStyle name="_Multiple_Continental DCF v6.0" xfId="443"/>
    <cellStyle name="_Multiple_Continental DCF v6.0_факторный анализ (февраль 2008-2009) " xfId="444"/>
    <cellStyle name="_Multiple_Contribution Analysis_Brokers_Sep2" xfId="445"/>
    <cellStyle name="_Multiple_Contribution Analysis_Brokers_Sep2_факторный анализ (февраль 2008-2009) " xfId="446"/>
    <cellStyle name="_Multiple_Contribution Analysis_Brokers_Sep6" xfId="447"/>
    <cellStyle name="_Multiple_Contribution Analysis_Brokers_Sep6_факторный анализ (февраль 2008-2009) " xfId="448"/>
    <cellStyle name="_Multiple_contribution_analysis" xfId="449"/>
    <cellStyle name="_Multiple_contribution_analysis(1)" xfId="450"/>
    <cellStyle name="_Multiple_contribution_analysis_model" xfId="451"/>
    <cellStyle name="_Multiple_Credit Analysis" xfId="452"/>
    <cellStyle name="_Multiple_Credit Analysis_факторный анализ (февраль 2008-2009) " xfId="453"/>
    <cellStyle name="_Multiple_Data S&amp;T Acquisition charts" xfId="454"/>
    <cellStyle name="_Multiple_Data S&amp;T Acquisition charts_факторный анализ (февраль 2008-2009) " xfId="455"/>
    <cellStyle name="_Multiple_dcf" xfId="456"/>
    <cellStyle name="_Multiple_DCF - July 2, 2001" xfId="457"/>
    <cellStyle name="_Multiple_DCF - July 2, 2001_факторный анализ (февраль 2008-2009) " xfId="458"/>
    <cellStyle name="_Multiple_dcf_факторный анализ (февраль 2008-2009) " xfId="459"/>
    <cellStyle name="_Multiple_Deal Comp Luxury_May30" xfId="460"/>
    <cellStyle name="_Multiple_Deal Comp Luxury_May30_факторный анализ (февраль 2008-2009) " xfId="461"/>
    <cellStyle name="_Multiple_Financials &amp; Valuation v16 Indigo" xfId="462"/>
    <cellStyle name="_Multiple_Financials &amp; Valuation v16 Indigo_факторный анализ (февраль 2008-2009) " xfId="463"/>
    <cellStyle name="_Multiple_LBO (Post IM)" xfId="464"/>
    <cellStyle name="_Multiple_LBO (Post IM)_факторный анализ (февраль 2008-2009) " xfId="465"/>
    <cellStyle name="_Multiple_March 24- BIG .." xfId="466"/>
    <cellStyle name="_Multiple_March 24- BIG .._факторный анализ (февраль 2008-2009) " xfId="467"/>
    <cellStyle name="_Multiple_Marionnaud DCF Sept-03" xfId="468"/>
    <cellStyle name="_Multiple_Marionnaud DCF Sept-03_факторный анализ (февраль 2008-2009) " xfId="469"/>
    <cellStyle name="_Multiple_Marionnaud Model_15April" xfId="470"/>
    <cellStyle name="_Multiple_Marionnaud Model_15April_факторный анализ (февраль 2008-2009) " xfId="471"/>
    <cellStyle name="_Multiple_Marionnaud__DCF_Feb2002" xfId="472"/>
    <cellStyle name="_Multiple_Marionnaud__DCF_Feb2002_факторный анализ (февраль 2008-2009) " xfId="473"/>
    <cellStyle name="_Multiple_NKF_HomeDepot_2Aug" xfId="474"/>
    <cellStyle name="_Multiple_NKF_HomeDepot_2Aug_факторный анализ (февраль 2008-2009) " xfId="475"/>
    <cellStyle name="_Multiple_Options_Converts" xfId="476"/>
    <cellStyle name="_Multiple_Options_Converts_факторный анализ (февраль 2008-2009) " xfId="477"/>
    <cellStyle name="_Multiple_PIA_Van Gogh Analysis_Final" xfId="478"/>
    <cellStyle name="_Multiple_PIA_Van Gogh Analysis_Final_факторный анализ (февраль 2008-2009) " xfId="479"/>
    <cellStyle name="_Multiple_Prix de l'OCEANE" xfId="480"/>
    <cellStyle name="_Multiple_Prix de l'OCEANE_факторный анализ (февраль 2008-2009) " xfId="481"/>
    <cellStyle name="_Multiple_Projections Difference" xfId="482"/>
    <cellStyle name="_Multiple_Projections Difference_факторный анализ (февраль 2008-2009) " xfId="483"/>
    <cellStyle name="_Multiple_Samsara Model_250501_v2" xfId="484"/>
    <cellStyle name="_Multiple_Samsara Model_250501_v2_факторный анализ (февраль 2008-2009) " xfId="485"/>
    <cellStyle name="_Multiple_Sensitivity analysis on synergies (amended)" xfId="486"/>
    <cellStyle name="_Multiple_Sensitivity analysis on synergies (amended)_факторный анализ (февраль 2008-2009) " xfId="487"/>
    <cellStyle name="_Multiple_Sheet1" xfId="488"/>
    <cellStyle name="_Multiple_Sheet1_факторный анализ (февраль 2008-2009) " xfId="489"/>
    <cellStyle name="_Multiple_TOY SB" xfId="490"/>
    <cellStyle name="_Multiple_TOY SB_факторный анализ (февраль 2008-2009) " xfId="491"/>
    <cellStyle name="_Multiple_факторный анализ (февраль 2008-2009) " xfId="492"/>
    <cellStyle name="_MultipleSpace" xfId="493"/>
    <cellStyle name="_MultipleSpace_0.2_Marionnaud_DCF_March2002" xfId="494"/>
    <cellStyle name="_MultipleSpace_0.2_Marionnaud_DCF_March2002_факторный анализ (февраль 2008-2009) " xfId="495"/>
    <cellStyle name="_MultipleSpace_050128 - Verdi LBO Model_Invt Grade v2" xfId="496"/>
    <cellStyle name="_MultipleSpace_050128 - Verdi LBO Model_Invt Grade v2_факторный анализ (февраль 2008-2009) " xfId="497"/>
    <cellStyle name="_MultipleSpace_07 Model Alcatel OFD Sept-03" xfId="498"/>
    <cellStyle name="_MultipleSpace_07 Model Alcatel OFD Sept-03_факторный анализ (февраль 2008-2009) " xfId="499"/>
    <cellStyle name="_MultipleSpace_Accretion_Dilution_June21" xfId="500"/>
    <cellStyle name="_MultipleSpace_Accretion_Dilution_June21_факторный анализ (февраль 2008-2009) " xfId="501"/>
    <cellStyle name="_MultipleSpace_Accretion_Management_19Sep" xfId="502"/>
    <cellStyle name="_MultipleSpace_Accretion_Management_19Sep_факторный анализ (февраль 2008-2009) " xfId="503"/>
    <cellStyle name="_MultipleSpace_Accretion_Management_21Aug.2" xfId="504"/>
    <cellStyle name="_MultipleSpace_Accretion_Management_21Aug.2_факторный анализ (февраль 2008-2009) " xfId="505"/>
    <cellStyle name="_MultipleSpace_Accretion_Management_Sep1" xfId="506"/>
    <cellStyle name="_MultipleSpace_Accretion_Management_Sep1_факторный анализ (февраль 2008-2009) " xfId="507"/>
    <cellStyle name="_MultipleSpace_AVP" xfId="508"/>
    <cellStyle name="_MultipleSpace_AVP_факторный анализ (февраль 2008-2009) " xfId="509"/>
    <cellStyle name="_MultipleSpace_Book1" xfId="510"/>
    <cellStyle name="_MultipleSpace_Book1_факторный анализ (февраль 2008-2009) " xfId="511"/>
    <cellStyle name="_MultipleSpace_Book21" xfId="512"/>
    <cellStyle name="_MultipleSpace_Book21_факторный анализ (февраль 2008-2009) " xfId="513"/>
    <cellStyle name="_MultipleSpace_boutros" xfId="514"/>
    <cellStyle name="_MultipleSpace_boutros_факторный анализ (февраль 2008-2009) " xfId="515"/>
    <cellStyle name="_MultipleSpace_Canda DCF_Broker Numbers_Sep1" xfId="516"/>
    <cellStyle name="_MultipleSpace_Canda DCF_Broker Numbers_Sep1_факторный анализ (февраль 2008-2009) " xfId="517"/>
    <cellStyle name="_MultipleSpace_Casto DCF_Brokers_June22" xfId="518"/>
    <cellStyle name="_MultipleSpace_Casto DCF_Brokers_June22_факторный анализ (февраль 2008-2009) " xfId="519"/>
    <cellStyle name="_MultipleSpace_Casto DCF_June22" xfId="520"/>
    <cellStyle name="_MultipleSpace_Casto DCF_June22_факторный анализ (февраль 2008-2009) " xfId="521"/>
    <cellStyle name="_MultipleSpace_Comdot - gStyle Excel Slides" xfId="522"/>
    <cellStyle name="_MultipleSpace_Comdot - gStyle Excel Slides_факторный анализ (февраль 2008-2009) " xfId="523"/>
    <cellStyle name="_MultipleSpace_Continental DCF v6.0" xfId="524"/>
    <cellStyle name="_MultipleSpace_Continental DCF v6.0_факторный анализ (февраль 2008-2009) " xfId="525"/>
    <cellStyle name="_MultipleSpace_Contribution Analysis_Brokers_Sep2" xfId="526"/>
    <cellStyle name="_MultipleSpace_Contribution Analysis_Brokers_Sep2_факторный анализ (февраль 2008-2009) " xfId="527"/>
    <cellStyle name="_MultipleSpace_Contribution Analysis_Brokers_Sep6" xfId="528"/>
    <cellStyle name="_MultipleSpace_Contribution Analysis_Brokers_Sep6_факторный анализ (февраль 2008-2009) " xfId="529"/>
    <cellStyle name="_MultipleSpace_contribution_analysis" xfId="530"/>
    <cellStyle name="_MultipleSpace_contribution_analysis(1)" xfId="531"/>
    <cellStyle name="_MultipleSpace_contribution_analysis_model" xfId="532"/>
    <cellStyle name="_MultipleSpace_Credit Analysis" xfId="533"/>
    <cellStyle name="_MultipleSpace_Credit Analysis_факторный анализ (февраль 2008-2009) " xfId="534"/>
    <cellStyle name="_MultipleSpace_CSC 032400" xfId="535"/>
    <cellStyle name="_MultipleSpace_CSC 032400_факторный анализ (февраль 2008-2009) " xfId="536"/>
    <cellStyle name="_MultipleSpace_CSC_kkr_3_7_00" xfId="537"/>
    <cellStyle name="_MultipleSpace_CSC_kkr_3_7_00_факторный анализ (февраль 2008-2009) " xfId="538"/>
    <cellStyle name="_MultipleSpace_Data S&amp;T Acquisition charts" xfId="539"/>
    <cellStyle name="_MultipleSpace_Data S&amp;T Acquisition charts_факторный анализ (февраль 2008-2009) " xfId="540"/>
    <cellStyle name="_MultipleSpace_dcf" xfId="541"/>
    <cellStyle name="_MultipleSpace_DCF - July 2, 2001" xfId="542"/>
    <cellStyle name="_MultipleSpace_DCF - July 2, 2001_факторный анализ (февраль 2008-2009) " xfId="543"/>
    <cellStyle name="_MultipleSpace_dcf_факторный анализ (февраль 2008-2009) " xfId="544"/>
    <cellStyle name="_MultipleSpace_DCF-Synergies2" xfId="545"/>
    <cellStyle name="_MultipleSpace_DCF-Synergies2_факторный анализ (февраль 2008-2009) " xfId="546"/>
    <cellStyle name="_MultipleSpace_Deal Comp Luxury_May30" xfId="547"/>
    <cellStyle name="_MultipleSpace_Deal Comp Luxury_May30_факторный анализ (февраль 2008-2009) " xfId="548"/>
    <cellStyle name="_MultipleSpace_exhange_ratio_calculation" xfId="549"/>
    <cellStyle name="_MultipleSpace_exhange_ratio_calculation_факторный анализ (февраль 2008-2009) " xfId="550"/>
    <cellStyle name="_MultipleSpace_Financials &amp; Valuation v16 Indigo" xfId="551"/>
    <cellStyle name="_MultipleSpace_Financials &amp; Valuation v16 Indigo_факторный анализ (февраль 2008-2009) " xfId="552"/>
    <cellStyle name="_MultipleSpace_Kooper_Star_Merger Analysis_v5" xfId="553"/>
    <cellStyle name="_MultipleSpace_Kooper_Star_Merger Analysis_v5_факторный анализ (февраль 2008-2009) " xfId="554"/>
    <cellStyle name="_MultipleSpace_Kooper_Star_Merger Analysis_v6" xfId="555"/>
    <cellStyle name="_MultipleSpace_Kooper_Star_Merger Analysis_v6_факторный анализ (февраль 2008-2009) " xfId="556"/>
    <cellStyle name="_MultipleSpace_Kooper_Star_Merger Plan 1.10.00" xfId="557"/>
    <cellStyle name="_MultipleSpace_Kooper_Star_Merger Plan 1.10.00_факторный анализ (февраль 2008-2009) " xfId="558"/>
    <cellStyle name="_MultipleSpace_KooperStar_Edgar_Burst_Brix_Merger Analysis_4" xfId="559"/>
    <cellStyle name="_MultipleSpace_KooperStar_Edgar_Burst_Brix_Merger Analysis_4_факторный анализ (февраль 2008-2009) " xfId="560"/>
    <cellStyle name="_MultipleSpace_LBO (Post IM)" xfId="561"/>
    <cellStyle name="_MultipleSpace_LBO (Post IM)_факторный анализ (февраль 2008-2009) " xfId="562"/>
    <cellStyle name="_MultipleSpace_Leaders CSC 1-7-00" xfId="563"/>
    <cellStyle name="_MultipleSpace_Leaders CSC 1-7-00_факторный анализ (февраль 2008-2009) " xfId="564"/>
    <cellStyle name="_MultipleSpace_March 24- BIG .." xfId="565"/>
    <cellStyle name="_MultipleSpace_March 24- BIG .._факторный анализ (февраль 2008-2009) " xfId="566"/>
    <cellStyle name="_MultipleSpace_Marionnaud DCF Sept-03" xfId="567"/>
    <cellStyle name="_MultipleSpace_Marionnaud DCF Sept-03_факторный анализ (февраль 2008-2009) " xfId="568"/>
    <cellStyle name="_MultipleSpace_Marionnaud Model_15April" xfId="569"/>
    <cellStyle name="_MultipleSpace_Marionnaud Model_15April_факторный анализ (февраль 2008-2009) " xfId="570"/>
    <cellStyle name="_MultipleSpace_Marionnaud__DCF_Feb2002" xfId="571"/>
    <cellStyle name="_MultipleSpace_Marionnaud__DCF_Feb2002_факторный анализ (февраль 2008-2009) " xfId="572"/>
    <cellStyle name="_MultipleSpace_Merger_Plans_050900" xfId="573"/>
    <cellStyle name="_MultipleSpace_Merger_Plans_050900_факторный анализ (февраль 2008-2009) " xfId="574"/>
    <cellStyle name="_MultipleSpace_NKF_HomeDepot_2Aug" xfId="575"/>
    <cellStyle name="_MultipleSpace_NKF_HomeDepot_2Aug_факторный анализ (февраль 2008-2009) " xfId="576"/>
    <cellStyle name="_MultipleSpace_Nokia data" xfId="577"/>
    <cellStyle name="_MultipleSpace_Nokia data_факторный анализ (февраль 2008-2009) " xfId="578"/>
    <cellStyle name="_MultipleSpace_Options_Converts" xfId="579"/>
    <cellStyle name="_MultipleSpace_Options_Converts_факторный анализ (февраль 2008-2009) " xfId="580"/>
    <cellStyle name="_MultipleSpace_PeopleSoft_Merger_3" xfId="581"/>
    <cellStyle name="_MultipleSpace_PeopleSoft_Merger_3_факторный анализ (февраль 2008-2009) " xfId="582"/>
    <cellStyle name="_MultipleSpace_PIA_Van Gogh Analysis_Final" xfId="583"/>
    <cellStyle name="_MultipleSpace_PIA_Van Gogh Analysis_Final_факторный анализ (февраль 2008-2009) " xfId="584"/>
    <cellStyle name="_MultipleSpace_price_history_data_tibx" xfId="585"/>
    <cellStyle name="_MultipleSpace_price_history_data_tibx_факторный анализ (февраль 2008-2009) " xfId="586"/>
    <cellStyle name="_MultipleSpace_Prix de l'OCEANE" xfId="587"/>
    <cellStyle name="_MultipleSpace_Prix de l'OCEANE_факторный анализ (февраль 2008-2009) " xfId="588"/>
    <cellStyle name="_MultipleSpace_Projections Difference" xfId="589"/>
    <cellStyle name="_MultipleSpace_Projections Difference_факторный анализ (февраль 2008-2009) " xfId="590"/>
    <cellStyle name="_MultipleSpace_rider 1" xfId="591"/>
    <cellStyle name="_MultipleSpace_rider 1_факторный анализ (февраль 2008-2009) " xfId="592"/>
    <cellStyle name="_MultipleSpace_Samsara Model_250501_v2" xfId="593"/>
    <cellStyle name="_MultipleSpace_Samsara Model_250501_v2_факторный анализ (февраль 2008-2009) " xfId="594"/>
    <cellStyle name="_MultipleSpace_Sensitivity analysis on synergies (amended)" xfId="595"/>
    <cellStyle name="_MultipleSpace_Sensitivity analysis on synergies (amended)_факторный анализ (февраль 2008-2009) " xfId="596"/>
    <cellStyle name="_MultipleSpace_Sheet1" xfId="597"/>
    <cellStyle name="_MultipleSpace_Sheet1_факторный анализ (февраль 2008-2009) " xfId="598"/>
    <cellStyle name="_MultipleSpace_Summary Financials" xfId="599"/>
    <cellStyle name="_MultipleSpace_Summary Financials_факторный анализ (февраль 2008-2009) " xfId="600"/>
    <cellStyle name="_MultipleSpace_Synergies" xfId="601"/>
    <cellStyle name="_MultipleSpace_Synergies Template" xfId="602"/>
    <cellStyle name="_MultipleSpace_Synergies Template_факторный анализ (февраль 2008-2009) " xfId="603"/>
    <cellStyle name="_MultipleSpace_Synergies_факторный анализ (февраль 2008-2009) " xfId="604"/>
    <cellStyle name="_MultipleSpace_TOY SB" xfId="605"/>
    <cellStyle name="_MultipleSpace_TOY SB_факторный анализ (февраль 2008-2009) " xfId="606"/>
    <cellStyle name="_MultipleSpace_v2000 SILK3.PLT" xfId="607"/>
    <cellStyle name="_MultipleSpace_v2000 SILK3.PLT_факторный анализ (февраль 2008-2009) " xfId="608"/>
    <cellStyle name="_MultipleSpace_WACC Analysis" xfId="609"/>
    <cellStyle name="_MultipleSpace_WACC Analysis_факторный анализ (февраль 2008-2009) " xfId="610"/>
    <cellStyle name="_MultipleSpace_xratio epny silk graph.PLT" xfId="611"/>
    <cellStyle name="_MultipleSpace_xratio epny silk graph.PLT_факторный анализ (февраль 2008-2009) " xfId="612"/>
    <cellStyle name="_MultipleSpace_факторный анализ (февраль 2008-2009) " xfId="613"/>
    <cellStyle name="_Percent" xfId="614"/>
    <cellStyle name="_Percent_01 AVP Alcatel OFD" xfId="615"/>
    <cellStyle name="_Percent_01 AVP Alcatel OFD_факторный анализ (февраль 2008-2009) " xfId="616"/>
    <cellStyle name="_Percent_050128 - Verdi LBO Model_Invt Grade v2" xfId="617"/>
    <cellStyle name="_Percent_050128 - Verdi LBO Model_Invt Grade v2_факторный анализ (февраль 2008-2009) " xfId="618"/>
    <cellStyle name="_percent_07 Model Alcatel OFD Sept-03" xfId="619"/>
    <cellStyle name="_Percent_Accretion_Dilution_June21" xfId="620"/>
    <cellStyle name="_Percent_Accretion_Dilution_June21_факторный анализ (февраль 2008-2009) " xfId="621"/>
    <cellStyle name="_Percent_Accretion_Management_19Sep" xfId="622"/>
    <cellStyle name="_Percent_Accretion_Management_19Sep_факторный анализ (февраль 2008-2009) " xfId="623"/>
    <cellStyle name="_Percent_Accretion_Management_21Aug.2" xfId="624"/>
    <cellStyle name="_Percent_Accretion_Management_21Aug.2_факторный анализ (февраль 2008-2009) " xfId="625"/>
    <cellStyle name="_Percent_Accretion_Management_Sep1" xfId="626"/>
    <cellStyle name="_Percent_Accretion_Management_Sep1_факторный анализ (февраль 2008-2009) " xfId="627"/>
    <cellStyle name="_Percent_AVP" xfId="628"/>
    <cellStyle name="_Percent_AVP_факторный анализ (февраль 2008-2009) " xfId="629"/>
    <cellStyle name="_Percent_Book1" xfId="630"/>
    <cellStyle name="_Percent_Book1_факторный анализ (февраль 2008-2009) " xfId="631"/>
    <cellStyle name="_Percent_Book21" xfId="632"/>
    <cellStyle name="_Percent_Book21_факторный анализ (февраль 2008-2009) " xfId="633"/>
    <cellStyle name="_Percent_Canda DCF_Broker Numbers_Sep1" xfId="634"/>
    <cellStyle name="_Percent_Canda DCF_Broker Numbers_Sep1_факторный анализ (февраль 2008-2009) " xfId="635"/>
    <cellStyle name="_Percent_Casto DCF_Brokers_June22" xfId="636"/>
    <cellStyle name="_Percent_Casto DCF_Brokers_June22_факторный анализ (февраль 2008-2009) " xfId="637"/>
    <cellStyle name="_Percent_Casto_Broker Forecasts_Sept17" xfId="638"/>
    <cellStyle name="_Percent_Casto_Broker Forecasts_Sept17_факторный анализ (февраль 2008-2009) " xfId="639"/>
    <cellStyle name="_Percent_Comdot - gStyle Excel Slides" xfId="640"/>
    <cellStyle name="_Percent_Comdot - gStyle Excel Slides_факторный анализ (февраль 2008-2009) " xfId="641"/>
    <cellStyle name="_Percent_Comdot LBO Short Form - v3" xfId="642"/>
    <cellStyle name="_Percent_Comdot LBO Short Form - v3_факторный анализ (февраль 2008-2009) " xfId="643"/>
    <cellStyle name="_Percent_Continental DCF v6.0" xfId="644"/>
    <cellStyle name="_Percent_Continental DCF v6.0_факторный анализ (февраль 2008-2009) " xfId="645"/>
    <cellStyle name="_Percent_Contribution Analysis_Brokers_Sep2" xfId="646"/>
    <cellStyle name="_Percent_Contribution Analysis_Brokers_Sep2_факторный анализ (февраль 2008-2009) " xfId="647"/>
    <cellStyle name="_Percent_Contribution Analysis_Brokers_Sep6" xfId="648"/>
    <cellStyle name="_Percent_Contribution Analysis_Brokers_Sep6_факторный анализ (февраль 2008-2009) " xfId="649"/>
    <cellStyle name="_Percent_contribution_analysis" xfId="650"/>
    <cellStyle name="_Percent_contribution_analysis(1)" xfId="651"/>
    <cellStyle name="_Percent_contribution_analysis_model" xfId="652"/>
    <cellStyle name="_Percent_DCF - July 2, 2001" xfId="653"/>
    <cellStyle name="_Percent_DCF - July 2, 2001_факторный анализ (февраль 2008-2009) " xfId="654"/>
    <cellStyle name="_Percent_Deal Comp Luxury_May30" xfId="655"/>
    <cellStyle name="_Percent_Deal Comp Luxury_May30_факторный анализ (февраль 2008-2009) " xfId="656"/>
    <cellStyle name="_Percent_Koala_Broker Forecasts_Sept17" xfId="657"/>
    <cellStyle name="_Percent_Koala_Broker Forecasts_Sept17_факторный анализ (февраль 2008-2009) " xfId="658"/>
    <cellStyle name="_Percent_March 24- BIG .." xfId="659"/>
    <cellStyle name="_Percent_March 24- BIG .._факторный анализ (февраль 2008-2009) " xfId="660"/>
    <cellStyle name="_Percent_NKF_HomeDepot_2Aug" xfId="661"/>
    <cellStyle name="_Percent_NKF_HomeDepot_2Aug_факторный анализ (февраль 2008-2009) " xfId="662"/>
    <cellStyle name="_Percent_Projections Difference" xfId="663"/>
    <cellStyle name="_Percent_Projections Difference_факторный анализ (февраль 2008-2009) " xfId="664"/>
    <cellStyle name="_Percent_Samsara Model_250501_v2" xfId="665"/>
    <cellStyle name="_Percent_Samsara Model_250501_v2_факторный анализ (февраль 2008-2009) " xfId="666"/>
    <cellStyle name="_Percent_Sensitivity analysis on synergies (amended)" xfId="667"/>
    <cellStyle name="_Percent_Sensitivity analysis on synergies (amended)_факторный анализ (февраль 2008-2009) " xfId="668"/>
    <cellStyle name="_Percent_TOY SB" xfId="669"/>
    <cellStyle name="_Percent_TOY SB_факторный анализ (февраль 2008-2009) " xfId="670"/>
    <cellStyle name="_Percent_факторный анализ (февраль 2008-2009) " xfId="671"/>
    <cellStyle name="_PercentSpace" xfId="672"/>
    <cellStyle name="_PercentSpace_050128 - Verdi LBO Model_Invt Grade v2" xfId="673"/>
    <cellStyle name="_PercentSpace_050128 - Verdi LBO Model_Invt Grade v2_факторный анализ (февраль 2008-2009) " xfId="674"/>
    <cellStyle name="_PercentSpace_Accretion_Dilution_June21" xfId="675"/>
    <cellStyle name="_PercentSpace_Accretion_Dilution_June21_факторный анализ (февраль 2008-2009) " xfId="676"/>
    <cellStyle name="_PercentSpace_Accretion_Management_19Sep" xfId="677"/>
    <cellStyle name="_PercentSpace_Accretion_Management_19Sep_факторный анализ (февраль 2008-2009) " xfId="678"/>
    <cellStyle name="_PercentSpace_Accretion_Management_21Aug.2" xfId="679"/>
    <cellStyle name="_PercentSpace_Accretion_Management_21Aug.2_факторный анализ (февраль 2008-2009) " xfId="680"/>
    <cellStyle name="_PercentSpace_Accretion_Management_Sep1" xfId="681"/>
    <cellStyle name="_PercentSpace_Accretion_Management_Sep1_факторный анализ (февраль 2008-2009) " xfId="682"/>
    <cellStyle name="_PercentSpace_AVP" xfId="683"/>
    <cellStyle name="_PercentSpace_AVP_факторный анализ (февраль 2008-2009) " xfId="684"/>
    <cellStyle name="_PercentSpace_Book1" xfId="685"/>
    <cellStyle name="_PercentSpace_Book1_факторный анализ (февраль 2008-2009) " xfId="686"/>
    <cellStyle name="_PercentSpace_Book21" xfId="687"/>
    <cellStyle name="_PercentSpace_Book21_факторный анализ (февраль 2008-2009) " xfId="688"/>
    <cellStyle name="_PercentSpace_boutros" xfId="689"/>
    <cellStyle name="_PercentSpace_boutros_факторный анализ (февраль 2008-2009) " xfId="690"/>
    <cellStyle name="_PercentSpace_Canda DCF_Broker Numbers_Sep1" xfId="691"/>
    <cellStyle name="_PercentSpace_Canda DCF_Broker Numbers_Sep1_факторный анализ (февраль 2008-2009) " xfId="692"/>
    <cellStyle name="_PercentSpace_Casto DCF_Brokers_June22" xfId="693"/>
    <cellStyle name="_PercentSpace_Casto DCF_Brokers_June22_факторный анализ (февраль 2008-2009) " xfId="694"/>
    <cellStyle name="_PercentSpace_Casto_Broker Forecasts_Sept17" xfId="695"/>
    <cellStyle name="_PercentSpace_Casto_Broker Forecasts_Sept17_факторный анализ (февраль 2008-2009) " xfId="696"/>
    <cellStyle name="_PercentSpace_Comdot - gStyle Excel Slides" xfId="697"/>
    <cellStyle name="_PercentSpace_Comdot - gStyle Excel Slides_факторный анализ (февраль 2008-2009) " xfId="698"/>
    <cellStyle name="_PercentSpace_Comdot LBO Short Form - v3" xfId="699"/>
    <cellStyle name="_PercentSpace_Comdot LBO Short Form - v3_факторный анализ (февраль 2008-2009) " xfId="700"/>
    <cellStyle name="_PercentSpace_Continental DCF v6.0" xfId="701"/>
    <cellStyle name="_PercentSpace_Continental DCF v6.0_факторный анализ (февраль 2008-2009) " xfId="702"/>
    <cellStyle name="_PercentSpace_Contribution Analysis_Brokers_Sep2" xfId="703"/>
    <cellStyle name="_PercentSpace_Contribution Analysis_Brokers_Sep2_факторный анализ (февраль 2008-2009) " xfId="704"/>
    <cellStyle name="_PercentSpace_Contribution Analysis_Brokers_Sep6" xfId="705"/>
    <cellStyle name="_PercentSpace_Contribution Analysis_Brokers_Sep6_факторный анализ (февраль 2008-2009) " xfId="706"/>
    <cellStyle name="_PercentSpace_contribution_analysis" xfId="707"/>
    <cellStyle name="_PercentSpace_contribution_analysis(1)" xfId="708"/>
    <cellStyle name="_PercentSpace_contribution_analysis_model" xfId="709"/>
    <cellStyle name="_PercentSpace_CSC 032400" xfId="710"/>
    <cellStyle name="_PercentSpace_CSC 032400_факторный анализ (февраль 2008-2009) " xfId="711"/>
    <cellStyle name="_PercentSpace_CSC_kkr_3_7_00" xfId="712"/>
    <cellStyle name="_PercentSpace_CSC_kkr_3_7_00_факторный анализ (февраль 2008-2009) " xfId="713"/>
    <cellStyle name="_PercentSpace_DCF - July 2, 2001" xfId="714"/>
    <cellStyle name="_PercentSpace_DCF - July 2, 2001_факторный анализ (февраль 2008-2009) " xfId="715"/>
    <cellStyle name="_PercentSpace_Deal Comp Luxury_May30" xfId="716"/>
    <cellStyle name="_PercentSpace_Deal Comp Luxury_May30_факторный анализ (февраль 2008-2009) " xfId="717"/>
    <cellStyle name="_PercentSpace_exhange_ratio_calculation" xfId="718"/>
    <cellStyle name="_PercentSpace_exhange_ratio_calculation_факторный анализ (февраль 2008-2009) " xfId="719"/>
    <cellStyle name="_PercentSpace_Koala_Broker Forecasts_Sept17" xfId="720"/>
    <cellStyle name="_PercentSpace_Koala_Broker Forecasts_Sept17_факторный анализ (февраль 2008-2009) " xfId="721"/>
    <cellStyle name="_PercentSpace_Kooper_Star_Merger Analysis_v5" xfId="722"/>
    <cellStyle name="_PercentSpace_Kooper_Star_Merger Analysis_v5_факторный анализ (февраль 2008-2009) " xfId="723"/>
    <cellStyle name="_PercentSpace_Kooper_Star_Merger Analysis_v6" xfId="724"/>
    <cellStyle name="_PercentSpace_Kooper_Star_Merger Analysis_v6_факторный анализ (февраль 2008-2009) " xfId="725"/>
    <cellStyle name="_PercentSpace_Kooper_Star_Merger Plan 1.10.00" xfId="726"/>
    <cellStyle name="_PercentSpace_Kooper_Star_Merger Plan 1.10.00_факторный анализ (февраль 2008-2009) " xfId="727"/>
    <cellStyle name="_PercentSpace_KooperStar_Edgar_Burst_Brix_Merger Analysis_4" xfId="728"/>
    <cellStyle name="_PercentSpace_KooperStar_Edgar_Burst_Brix_Merger Analysis_4_факторный анализ (февраль 2008-2009) " xfId="729"/>
    <cellStyle name="_PercentSpace_Leaders CSC 1-7-00" xfId="730"/>
    <cellStyle name="_PercentSpace_Leaders CSC 1-7-00_факторный анализ (февраль 2008-2009) " xfId="731"/>
    <cellStyle name="_PercentSpace_March 24- BIG .." xfId="732"/>
    <cellStyle name="_PercentSpace_March 24- BIG .._факторный анализ (февраль 2008-2009) " xfId="733"/>
    <cellStyle name="_PercentSpace_Merger_Plans_050900" xfId="734"/>
    <cellStyle name="_PercentSpace_Merger_Plans_050900_факторный анализ (февраль 2008-2009) " xfId="735"/>
    <cellStyle name="_PercentSpace_NKF_HomeDepot_2Aug" xfId="736"/>
    <cellStyle name="_PercentSpace_NKF_HomeDepot_2Aug_факторный анализ (февраль 2008-2009) " xfId="737"/>
    <cellStyle name="_PercentSpace_Nokia data" xfId="738"/>
    <cellStyle name="_PercentSpace_Nokia data_факторный анализ (февраль 2008-2009) " xfId="739"/>
    <cellStyle name="_PercentSpace_PeopleSoft_Merger_3" xfId="740"/>
    <cellStyle name="_PercentSpace_PeopleSoft_Merger_3_факторный анализ (февраль 2008-2009) " xfId="741"/>
    <cellStyle name="_PercentSpace_price_history_data_tibx" xfId="742"/>
    <cellStyle name="_PercentSpace_price_history_data_tibx_факторный анализ (февраль 2008-2009) " xfId="743"/>
    <cellStyle name="_PercentSpace_Projections Difference" xfId="744"/>
    <cellStyle name="_PercentSpace_Projections Difference_факторный анализ (февраль 2008-2009) " xfId="745"/>
    <cellStyle name="_PercentSpace_rider 1" xfId="746"/>
    <cellStyle name="_PercentSpace_rider 1_факторный анализ (февраль 2008-2009) " xfId="747"/>
    <cellStyle name="_PercentSpace_Samsara Model_250501_v2" xfId="748"/>
    <cellStyle name="_PercentSpace_Samsara Model_250501_v2_факторный анализ (февраль 2008-2009) " xfId="749"/>
    <cellStyle name="_PercentSpace_Sensitivity analysis on synergies (amended)" xfId="750"/>
    <cellStyle name="_PercentSpace_Sensitivity analysis on synergies (amended)_факторный анализ (февраль 2008-2009) " xfId="751"/>
    <cellStyle name="_PercentSpace_Summary Financials" xfId="752"/>
    <cellStyle name="_PercentSpace_Summary Financials_факторный анализ (февраль 2008-2009) " xfId="753"/>
    <cellStyle name="_PercentSpace_Synergies" xfId="754"/>
    <cellStyle name="_PercentSpace_Synergies Template" xfId="755"/>
    <cellStyle name="_PercentSpace_Synergies Template_факторный анализ (февраль 2008-2009) " xfId="756"/>
    <cellStyle name="_PercentSpace_Synergies_факторный анализ (февраль 2008-2009) " xfId="757"/>
    <cellStyle name="_PercentSpace_TOY SB" xfId="758"/>
    <cellStyle name="_PercentSpace_TOY SB_факторный анализ (февраль 2008-2009) " xfId="759"/>
    <cellStyle name="_PercentSpace_v2000 SILK3.PLT" xfId="760"/>
    <cellStyle name="_PercentSpace_v2000 SILK3.PLT_факторный анализ (февраль 2008-2009) " xfId="761"/>
    <cellStyle name="_PercentSpace_xratio epny silk graph.PLT" xfId="762"/>
    <cellStyle name="_PercentSpace_xratio epny silk graph.PLT_факторный анализ (февраль 2008-2009) " xfId="763"/>
    <cellStyle name="_PercentSpace_факторный анализ (февраль 2008-2009) " xfId="764"/>
    <cellStyle name="_source" xfId="765"/>
    <cellStyle name="_SubHeading" xfId="766"/>
    <cellStyle name="_SubHeading_050128 - Verdi LBO Model_Invt Grade v2" xfId="767"/>
    <cellStyle name="_SubHeading_07 Model Alcatel OFD Sept-03" xfId="768"/>
    <cellStyle name="_SubHeading_beta rider" xfId="769"/>
    <cellStyle name="_SubHeading_carrefour sa carsons ownership" xfId="770"/>
    <cellStyle name="_SubHeading_Credit Analysis" xfId="771"/>
    <cellStyle name="_SubHeading_Credit Analysis_факторный анализ (февраль 2008-2009) " xfId="772"/>
    <cellStyle name="_SubHeading_Financials &amp; Valuation v16 Indigo" xfId="773"/>
    <cellStyle name="_SubHeading_Marionnaud DCF Sept-03" xfId="774"/>
    <cellStyle name="_SubHeading_Marionnaud Model_15April" xfId="775"/>
    <cellStyle name="_SubHeading_Operating model Van Gogh v3" xfId="776"/>
    <cellStyle name="_SubHeading_Operating model Van Gogh v3_факторный анализ (февраль 2008-2009) " xfId="777"/>
    <cellStyle name="_SubHeading_PIA_Van Gogh Analysis_Final" xfId="778"/>
    <cellStyle name="_SubHeading_PIA_Van Gogh Analysis_Final_факторный анализ (февраль 2008-2009) " xfId="779"/>
    <cellStyle name="_SubHeading_prestemp" xfId="780"/>
    <cellStyle name="_SubHeading_prestemp_0.2_Marionnaud_DCF_March2002" xfId="781"/>
    <cellStyle name="_SubHeading_prestemp_0.2_Marionnaud_DCF_March2002_факторный анализ (февраль 2008-2009) " xfId="782"/>
    <cellStyle name="_SubHeading_prestemp_07 Model Alcatel OFD Sept-03" xfId="783"/>
    <cellStyle name="_SubHeading_prestemp_07 Model Alcatel OFD Sept-03_факторный анализ (февраль 2008-2009) " xfId="784"/>
    <cellStyle name="_SubHeading_prestemp_1" xfId="785"/>
    <cellStyle name="_SubHeading_prestemp_1_факторный анализ (февраль 2008-2009) " xfId="786"/>
    <cellStyle name="_SubHeading_prestemp_Auchan at various prices" xfId="787"/>
    <cellStyle name="_SubHeading_prestemp_Auchan at various prices_факторный анализ (февраль 2008-2009) " xfId="788"/>
    <cellStyle name="_SubHeading_prestemp_Clean LBO Model_2003" xfId="789"/>
    <cellStyle name="_SubHeading_prestemp_Clean LBO Model_2003_факторный анализ (февраль 2008-2009) " xfId="790"/>
    <cellStyle name="_SubHeading_prestemp_CynthiasModel_Financials_22Feb" xfId="791"/>
    <cellStyle name="_SubHeading_prestemp_CynthiasModel_Financials_22Feb_факторный анализ (февраль 2008-2009) " xfId="792"/>
    <cellStyle name="_SubHeading_prestemp_DCF_Synergies_Rothschild_22June" xfId="793"/>
    <cellStyle name="_SubHeading_prestemp_Marionnaud DCF Sept-03" xfId="794"/>
    <cellStyle name="_SubHeading_prestemp_Marionnaud LBO Model_Mar2003" xfId="795"/>
    <cellStyle name="_SubHeading_prestemp_Marionnaud LBO Model_Mar2003_факторный анализ (февраль 2008-2009) " xfId="796"/>
    <cellStyle name="_SubHeading_prestemp_Marionnaud Model_15April" xfId="797"/>
    <cellStyle name="_SubHeading_prestemp_Model Template 14-nov-01" xfId="798"/>
    <cellStyle name="_SubHeading_prestemp_PIA_Van Gogh Analysis_Final" xfId="799"/>
    <cellStyle name="_SubHeading_prestemp_PIA_Van Gogh Analysis_Final_факторный анализ (февраль 2008-2009) " xfId="800"/>
    <cellStyle name="_SubHeading_Prix de l'OCEANE" xfId="801"/>
    <cellStyle name="_SubHeading_Prix de l'OCEANE_факторный анализ (февраль 2008-2009) " xfId="802"/>
    <cellStyle name="_SubHeading_Sensitivity analysis on synergies (amended)" xfId="803"/>
    <cellStyle name="_SubHeading_Sheet1" xfId="804"/>
    <cellStyle name="_SubHeading_TOY SB" xfId="805"/>
    <cellStyle name="_SubHeading_Van Gogh Short LBO Model" xfId="806"/>
    <cellStyle name="_SubHeading_факторный анализ (февраль 2008-2009) " xfId="807"/>
    <cellStyle name="_Table" xfId="808"/>
    <cellStyle name="_Table_050128 - Verdi LBO Model_Invt Grade v2" xfId="809"/>
    <cellStyle name="_Table_07 Model Alcatel OFD Sept-03" xfId="810"/>
    <cellStyle name="_Table_Accretion_Management_19Sep" xfId="811"/>
    <cellStyle name="_Table_Accretion_Management_21Aug.2" xfId="812"/>
    <cellStyle name="_Table_Accretion_Management_Sep1" xfId="813"/>
    <cellStyle name="_Table_Book21" xfId="814"/>
    <cellStyle name="_Table_Casto DCF_June22" xfId="815"/>
    <cellStyle name="_Table_Contribution Analysis_Brokers_Sep2" xfId="816"/>
    <cellStyle name="_Table_Contribution Analysis_Brokers_Sep6" xfId="817"/>
    <cellStyle name="_Table_Credit Analysis" xfId="818"/>
    <cellStyle name="_Table_Credit Analysis_факторный анализ (февраль 2008-2009) " xfId="819"/>
    <cellStyle name="_Table_Data S&amp;T Acquisition charts" xfId="820"/>
    <cellStyle name="_Table_DCF - July 2, 2001" xfId="821"/>
    <cellStyle name="_Table_Financials &amp; Valuation v16 Indigo" xfId="822"/>
    <cellStyle name="_Table_Marionnaud DCF Sept-03" xfId="823"/>
    <cellStyle name="_Table_Marionnaud Model_15April" xfId="824"/>
    <cellStyle name="_Table_NKF_HomeDepot_2Aug" xfId="825"/>
    <cellStyle name="_Table_Operating model Van Gogh v3" xfId="826"/>
    <cellStyle name="_Table_Operating model Van Gogh v3_факторный анализ (февраль 2008-2009) " xfId="827"/>
    <cellStyle name="_Table_Options_Converts" xfId="828"/>
    <cellStyle name="_Table_PIA_Van Gogh Analysis_Final" xfId="829"/>
    <cellStyle name="_Table_PIA_Van Gogh Analysis_Final_факторный анализ (февраль 2008-2009) " xfId="830"/>
    <cellStyle name="_Table_Prix de l'OCEANE" xfId="831"/>
    <cellStyle name="_Table_Prix de l'OCEANE_факторный анализ (февраль 2008-2009) " xfId="832"/>
    <cellStyle name="_Table_Sheet1" xfId="833"/>
    <cellStyle name="_Table_TOY SB" xfId="834"/>
    <cellStyle name="_Table_Van Gogh Short LBO Model" xfId="835"/>
    <cellStyle name="_Table_факторный анализ (февраль 2008-2009) " xfId="836"/>
    <cellStyle name="_TableHead" xfId="837"/>
    <cellStyle name="_TableHead_050128 - Verdi LBO Model_Invt Grade v2" xfId="838"/>
    <cellStyle name="_TableHead_Credit Analysis" xfId="839"/>
    <cellStyle name="_TableHead_Credit Analysis_факторный анализ (февраль 2008-2009) " xfId="840"/>
    <cellStyle name="_TableHead_Operating model Van Gogh v3" xfId="841"/>
    <cellStyle name="_TableHead_Operating model Van Gogh v3_факторный анализ (февраль 2008-2009) " xfId="842"/>
    <cellStyle name="_TableHead_PIA_Van Gogh Analysis_Final" xfId="843"/>
    <cellStyle name="_TableHead_PIA_Van Gogh Analysis_Final_факторный анализ (февраль 2008-2009) " xfId="844"/>
    <cellStyle name="_TableHead_Prix de l'OCEANE" xfId="845"/>
    <cellStyle name="_TableHead_Prix de l'OCEANE_факторный анализ (февраль 2008-2009) " xfId="846"/>
    <cellStyle name="_TableHead_Sheet1" xfId="847"/>
    <cellStyle name="_TableHead_TOY SB" xfId="848"/>
    <cellStyle name="_TableHead_Van Gogh Short LBO Model" xfId="849"/>
    <cellStyle name="_TableHead_факторный анализ (февраль 2008-2009) " xfId="850"/>
    <cellStyle name="_TableRowHead" xfId="851"/>
    <cellStyle name="_TableRowHead_050128 - Verdi LBO Model_Invt Grade v2" xfId="852"/>
    <cellStyle name="_TableRowHead_Credit Analysis" xfId="853"/>
    <cellStyle name="_TableRowHead_Credit Analysis_факторный анализ (февраль 2008-2009) " xfId="854"/>
    <cellStyle name="_TableRowHead_Operating model Van Gogh v3" xfId="855"/>
    <cellStyle name="_TableRowHead_Operating model Van Gogh v3_факторный анализ (февраль 2008-2009) " xfId="856"/>
    <cellStyle name="_TableRowHead_PIA_Van Gogh Analysis_Final" xfId="857"/>
    <cellStyle name="_TableRowHead_PIA_Van Gogh Analysis_Final_факторный анализ (февраль 2008-2009) " xfId="858"/>
    <cellStyle name="_TableRowHead_Prix de l'OCEANE" xfId="859"/>
    <cellStyle name="_TableRowHead_Prix de l'OCEANE_факторный анализ (февраль 2008-2009) " xfId="860"/>
    <cellStyle name="_TableRowHead_Sheet1" xfId="861"/>
    <cellStyle name="_TableRowHead_TOY SB" xfId="862"/>
    <cellStyle name="_TableRowHead_Van Gogh Short LBO Model" xfId="863"/>
    <cellStyle name="_TableRowHead_факторный анализ (февраль 2008-2009) " xfId="864"/>
    <cellStyle name="_TableSuperHead" xfId="865"/>
    <cellStyle name="_TableSuperHead_050128 - Verdi LBO Model_Invt Grade v2" xfId="866"/>
    <cellStyle name="_TableSuperHead_07 Model Alcatel OFD Sept-03" xfId="867"/>
    <cellStyle name="_TableSuperHead_Accretion_Management_19Sep" xfId="868"/>
    <cellStyle name="_TableSuperHead_Accretion_Management_21Aug.2" xfId="869"/>
    <cellStyle name="_TableSuperHead_Accretion_Management_Sep1" xfId="870"/>
    <cellStyle name="_TableSuperHead_Book21" xfId="871"/>
    <cellStyle name="_TableSuperHead_Casto DCF_June22" xfId="872"/>
    <cellStyle name="_TableSuperHead_Contribution Analysis_Brokers_Sep2" xfId="873"/>
    <cellStyle name="_TableSuperHead_Contribution Analysis_Brokers_Sep6" xfId="874"/>
    <cellStyle name="_TableSuperHead_Credit Analysis" xfId="875"/>
    <cellStyle name="_TableSuperHead_Credit Analysis_факторный анализ (февраль 2008-2009) " xfId="876"/>
    <cellStyle name="_TableSuperHead_Data S&amp;T Acquisition charts" xfId="877"/>
    <cellStyle name="_TableSuperHead_DCF - July 2, 2001" xfId="878"/>
    <cellStyle name="_TableSuperHead_Dixons_Electricals_Nov19" xfId="879"/>
    <cellStyle name="_TableSuperHead_Financials &amp; Valuation v16 Indigo" xfId="880"/>
    <cellStyle name="_TableSuperHead_Marionnaud DCF Sept-03" xfId="881"/>
    <cellStyle name="_TableSuperHead_Marionnaud Model_15April" xfId="882"/>
    <cellStyle name="_TableSuperHead_NKF_HomeDepot_2Aug" xfId="883"/>
    <cellStyle name="_TableSuperHead_Operating model Van Gogh v3" xfId="884"/>
    <cellStyle name="_TableSuperHead_Operating model Van Gogh v3_факторный анализ (февраль 2008-2009) " xfId="885"/>
    <cellStyle name="_TableSuperHead_Options_Converts" xfId="886"/>
    <cellStyle name="_TableSuperHead_PIA_Van Gogh Analysis_Final" xfId="887"/>
    <cellStyle name="_TableSuperHead_PIA_Van Gogh Analysis_Final_факторный анализ (февраль 2008-2009) " xfId="888"/>
    <cellStyle name="_TableSuperHead_Prix de l'OCEANE" xfId="889"/>
    <cellStyle name="_TableSuperHead_Prix de l'OCEANE_факторный анализ (февраль 2008-2009) " xfId="890"/>
    <cellStyle name="_TableSuperHead_Sheet1" xfId="891"/>
    <cellStyle name="_TableSuperHead_TOY SB" xfId="892"/>
    <cellStyle name="_TableSuperHead_Van Gogh Short LBO Model" xfId="893"/>
    <cellStyle name="_TableSuperHead_факторный анализ (февраль 2008-2009) " xfId="894"/>
    <cellStyle name="_WF Budget 2007 DFDK " xfId="895"/>
    <cellStyle name="_Бюджет на март СевГОК " xfId="896"/>
    <cellStyle name="=C:\WINNT35\SYSTEM32\COMMAND.COM" xfId="897"/>
    <cellStyle name="__пакет ЧувашВМ 1кв07 МСФО-1 " xfId="898"/>
    <cellStyle name="__пакет ЧувашВМ 1кв07 МСФО-1 " xfId="899"/>
    <cellStyle name="_Проект приказа на 2008 год1__пакет ЧувашВМ 1кв07 МСФО-1 " xfId="900"/>
    <cellStyle name="_Проект приказа на 2008 год1__пакет ЧувашВМ 1кв07 МСФО-1 " xfId="901"/>
    <cellStyle name="_Проект приказа на 2008 год1_П.2.3. ОС выбытие " xfId="902"/>
    <cellStyle name="_Проект приказа на 2008 год1_П.2.3. ОС выбытие " xfId="903"/>
    <cellStyle name="_Проект приказа на 2008 год1_П.2.4. ОДОС " xfId="904"/>
    <cellStyle name="_Проект приказа на 2008 год1_П.2.4. ОДОС " xfId="905"/>
    <cellStyle name="_Проект приказа на 2008 год1_П.6.1. Запасы " xfId="906"/>
    <cellStyle name="_Проект приказа на 2008 год1_П.6.1. Запасы " xfId="907"/>
    <cellStyle name="_Проект приказа на 2008 год1_Приказ инфо для ГААП США МАКСИГРУПП на 2008г__пакет ЧувашВМ 1кв07 МСФО-1 " xfId="908"/>
    <cellStyle name="_Проект приказа на 2008 год1_Приказ инфо для ГААП США МАКСИГРУПП на 2008г__пакет ЧувашВМ 1кв07 МСФО-1 " xfId="909"/>
    <cellStyle name="_Проект приказа на 2008 год1_Приложение 1. Общий список информации к приказу на 2008 год скорректирован 19.2__пакет ЧувашВМ 1кв07 МСФО-1 " xfId="910"/>
    <cellStyle name="_Проект приказа на 2008 год1_Приложение 1. Общий список информации к приказу на 2008 год скорректирован 19.2__пакет ЧувашВМ 1кв07 МСФО-1 " xfId="911"/>
    <cellStyle name="__пакет ЧувашВМ 1кв07 МСФО-1 " xfId="912"/>
    <cellStyle name="__пакет ЧувашВМ 1кв07 МСФО-1 " xfId="913"/>
    <cellStyle name="_Проект приказа на 2008 год1__пакет ЧувашВМ 1кв07 МСФО-1 " xfId="914"/>
    <cellStyle name="_Проект приказа на 2008 год1__пакет ЧувашВМ 1кв07 МСФО-1 " xfId="915"/>
    <cellStyle name="_Проект приказа на 2008 год1_П.2.3. ОС выбытие " xfId="916"/>
    <cellStyle name="_Проект приказа на 2008 год1_П.2.3. ОС выбытие " xfId="917"/>
    <cellStyle name="_Проект приказа на 2008 год1_П.2.4. ОДОС " xfId="918"/>
    <cellStyle name="_Проект приказа на 2008 год1_П.2.4. ОДОС " xfId="919"/>
    <cellStyle name="_Проект приказа на 2008 год1_П.6.1. Запасы " xfId="920"/>
    <cellStyle name="_Проект приказа на 2008 год1_П.6.1. Запасы " xfId="921"/>
    <cellStyle name="_Проект приказа на 2008 год1_Приказ инфо для ГААП США МАКСИГРУПП на 2008г__пакет ЧувашВМ 1кв07 МСФО-1 " xfId="922"/>
    <cellStyle name="_Проект приказа на 2008 год1_Приказ инфо для ГААП США МАКСИГРУПП на 2008г__пакет ЧувашВМ 1кв07 МСФО-1 " xfId="923"/>
    <cellStyle name="_Проект приказа на 2008 год1_Приложение 1. Общий список информации к приказу на 2008 год скорректирован 19.2__пакет ЧувашВМ 1кв07 МСФО-1 " xfId="924"/>
    <cellStyle name="_Проект приказа на 2008 год1_Приложение 1. Общий список информации к приказу на 2008 год скорректирован 19.2__пакет ЧувашВМ 1кв07 МСФО-1 " xfId="925"/>
    <cellStyle name="0" xfId="926"/>
    <cellStyle name="0_факторный анализ (февраль 2008-2009) " xfId="927"/>
    <cellStyle name="1,comma" xfId="928"/>
    <cellStyle name="1Normal" xfId="929"/>
    <cellStyle name="20% - Акцент1" xfId="930"/>
    <cellStyle name="20% - Акцент2" xfId="931"/>
    <cellStyle name="20% - Акцент3" xfId="932"/>
    <cellStyle name="20% - Акцент4" xfId="933"/>
    <cellStyle name="20% - Акцент5" xfId="934"/>
    <cellStyle name="20% - Акцент6" xfId="935"/>
    <cellStyle name="40% - Акцент1" xfId="936"/>
    <cellStyle name="40% - Акцент2" xfId="937"/>
    <cellStyle name="40% - Акцент3" xfId="938"/>
    <cellStyle name="40% - Акцент4" xfId="939"/>
    <cellStyle name="40% - Акцент5" xfId="940"/>
    <cellStyle name="40% - Акцент6" xfId="941"/>
    <cellStyle name="60% - Акцент1" xfId="942"/>
    <cellStyle name="60% - Акцент2" xfId="943"/>
    <cellStyle name="60% - Акцент3" xfId="944"/>
    <cellStyle name="60% - Акцент4" xfId="945"/>
    <cellStyle name="60% - Акцент5" xfId="946"/>
    <cellStyle name="60% - Акцент6" xfId="947"/>
    <cellStyle name="8pt" xfId="948"/>
    <cellStyle name="Aaia?iue [0]_vaqduGfTSN7qyUJNWHRlcWo3H" xfId="949"/>
    <cellStyle name="Aaia?iue_vaqduGfTSN7qyUJNWHRlcWo3H" xfId="950"/>
    <cellStyle name="act" xfId="951"/>
    <cellStyle name="Actual data" xfId="952"/>
    <cellStyle name="Actual year" xfId="953"/>
    <cellStyle name="Actuals Cells" xfId="954"/>
    <cellStyle name="AFE" xfId="955"/>
    <cellStyle name="AJHCustom" xfId="956"/>
    <cellStyle name="Andre's Title" xfId="957"/>
    <cellStyle name="Banner" xfId="958"/>
    <cellStyle name="bbox" xfId="959"/>
    <cellStyle name="blank" xfId="960"/>
    <cellStyle name="Blue" xfId="961"/>
    <cellStyle name="blue shading" xfId="962"/>
    <cellStyle name="Blue Title" xfId="963"/>
    <cellStyle name="Body_$Numeric" xfId="964"/>
    <cellStyle name="bord" xfId="965"/>
    <cellStyle name="BoxHeading" xfId="966"/>
    <cellStyle name="British Pound" xfId="967"/>
    <cellStyle name="British Pound[2]" xfId="968"/>
    <cellStyle name="Business Description" xfId="969"/>
    <cellStyle name="Cabecera 1" xfId="970"/>
    <cellStyle name="Cabecera 2" xfId="971"/>
    <cellStyle name="Calc Cells" xfId="972"/>
    <cellStyle name="Center" xfId="973"/>
    <cellStyle name="check" xfId="974"/>
    <cellStyle name="claire" xfId="975"/>
    <cellStyle name="Co. Names" xfId="976"/>
    <cellStyle name="Co. Names - Bold" xfId="977"/>
    <cellStyle name="Co. Names_1 Pager221" xfId="978"/>
    <cellStyle name="COL HEADINGS" xfId="979"/>
    <cellStyle name="Collegamento ipertestuale_MIDI MEDIA1" xfId="980"/>
    <cellStyle name="ColumnHead" xfId="981"/>
    <cellStyle name="Comma [0]" xfId="982"/>
    <cellStyle name="Comma [1]" xfId="983"/>
    <cellStyle name="Comma 0" xfId="984"/>
    <cellStyle name="Comma 0*" xfId="985"/>
    <cellStyle name="Comma 0_050128 - Verdi LBO Model_Invt Grade v2" xfId="986"/>
    <cellStyle name="Comma 2" xfId="987"/>
    <cellStyle name="Comma[0]" xfId="988"/>
    <cellStyle name="Comma_bf1-new (2)" xfId="989"/>
    <cellStyle name="Comma0" xfId="990"/>
    <cellStyle name="Company name" xfId="991"/>
    <cellStyle name="CoTitle" xfId="992"/>
    <cellStyle name="Currency [0]" xfId="993"/>
    <cellStyle name="Currency [1]" xfId="994"/>
    <cellStyle name="Currency [2]" xfId="995"/>
    <cellStyle name="Currency 0" xfId="996"/>
    <cellStyle name="Currency 2" xfId="997"/>
    <cellStyle name="Currency 2*" xfId="998"/>
    <cellStyle name="Currency dollars[0]" xfId="999"/>
    <cellStyle name="Currency$" xfId="1000"/>
    <cellStyle name="Currency_Assump." xfId="1001"/>
    <cellStyle name="Currencyunder" xfId="1002"/>
    <cellStyle name="Current Period" xfId="1003"/>
    <cellStyle name="data" xfId="1004"/>
    <cellStyle name="date" xfId="1005"/>
    <cellStyle name="Date - Style4" xfId="1006"/>
    <cellStyle name="date [dd mmm]" xfId="1007"/>
    <cellStyle name="date [mmm yyyy]" xfId="1008"/>
    <cellStyle name="Date Aligned" xfId="1009"/>
    <cellStyle name="Date_050128 - Verdi LBO Model_Invt Grade v2" xfId="1010"/>
    <cellStyle name="David" xfId="1011"/>
    <cellStyle name="days" xfId="1012"/>
    <cellStyle name="Decimal" xfId="1013"/>
    <cellStyle name="decimal [3]" xfId="1014"/>
    <cellStyle name="decimal [4]" xfId="1015"/>
    <cellStyle name="default" xfId="1016"/>
    <cellStyle name="Dezimal [0]_ !gesamt planIst 94" xfId="1017"/>
    <cellStyle name="Dezimal_ !gesamt planIst 94" xfId="1018"/>
    <cellStyle name="Dollar" xfId="1019"/>
    <cellStyle name="dollar [0]" xfId="1020"/>
    <cellStyle name="dollar [1]" xfId="1021"/>
    <cellStyle name="Dollar_Nexans GS Research Model - from NPaton 1009021" xfId="1022"/>
    <cellStyle name="Dollars" xfId="1023"/>
    <cellStyle name="Dotted Line" xfId="1024"/>
    <cellStyle name="doublespace" xfId="1025"/>
    <cellStyle name="E&amp;Y House" xfId="1026"/>
    <cellStyle name="Euro" xfId="1027"/>
    <cellStyle name="Exchange_rates" xfId="1028"/>
    <cellStyle name="exp" xfId="1029"/>
    <cellStyle name="External File Cells" xfId="1030"/>
    <cellStyle name="Fecha" xfId="1031"/>
    <cellStyle name="Fijo" xfId="1032"/>
    <cellStyle name="five" xfId="1033"/>
    <cellStyle name="Followed Hyperlink" xfId="1034"/>
    <cellStyle name="Footnote" xfId="1035"/>
    <cellStyle name="Footnotes" xfId="1036"/>
    <cellStyle name="Forecast Cells" xfId="1037"/>
    <cellStyle name="Format Number Column" xfId="1038"/>
    <cellStyle name="Formula" xfId="1039"/>
    <cellStyle name="four" xfId="1040"/>
    <cellStyle name="G1_1999 figures" xfId="1041"/>
    <cellStyle name="gbox" xfId="1042"/>
    <cellStyle name="GS Blue" xfId="1043"/>
    <cellStyle name="H_1998_col_head" xfId="1044"/>
    <cellStyle name="H_1998_col_head_факторный анализ (февраль 2008-2009) " xfId="1045"/>
    <cellStyle name="H_1999_col_head" xfId="1046"/>
    <cellStyle name="H1_1998 figures" xfId="1047"/>
    <cellStyle name="hard no" xfId="1048"/>
    <cellStyle name="Hard Percent" xfId="1049"/>
    <cellStyle name="Header" xfId="1050"/>
    <cellStyle name="headers" xfId="1051"/>
    <cellStyle name="heading" xfId="1052"/>
    <cellStyle name="Heading 2" xfId="1053"/>
    <cellStyle name="Heading 3" xfId="1054"/>
    <cellStyle name="Heading_050128 - Verdi LBO Model_Invt Grade v2" xfId="1055"/>
    <cellStyle name="Heading1" xfId="1056"/>
    <cellStyle name="hide" xfId="1057"/>
    <cellStyle name="Hyperlink" xfId="1058"/>
    <cellStyle name="Hyperlink 18" xfId="1059"/>
    <cellStyle name="Hyperlink 9 2" xfId="1060"/>
    <cellStyle name="Iau?iue_vaqduGfTSN7qyUJNWHRlcWo3H" xfId="1061"/>
    <cellStyle name="Input" xfId="1062"/>
    <cellStyle name="Input Cells" xfId="1063"/>
    <cellStyle name="Input_050318 - Valo Updatee Resultats 04" xfId="1064"/>
    <cellStyle name="InputBlueFont" xfId="1065"/>
    <cellStyle name="InputCell" xfId="1066"/>
    <cellStyle name="Instructions" xfId="1067"/>
    <cellStyle name="Item Descriptions" xfId="1068"/>
    <cellStyle name="Item Descriptions - Bold" xfId="1069"/>
    <cellStyle name="Item Descriptions_6079BX" xfId="1070"/>
    <cellStyle name="Jason" xfId="1071"/>
    <cellStyle name="JM_standard" xfId="1072"/>
    <cellStyle name="Komma_p&amp;l (2)" xfId="1073"/>
    <cellStyle name="lead" xfId="1074"/>
    <cellStyle name="Line" xfId="1075"/>
    <cellStyle name="Link" xfId="1076"/>
    <cellStyle name="linked" xfId="1077"/>
    <cellStyle name="LN" xfId="1078"/>
    <cellStyle name="m" xfId="1079"/>
    <cellStyle name="m_факторный анализ (февраль 2008-2009) " xfId="1080"/>
    <cellStyle name="Mainhead" xfId="1081"/>
    <cellStyle name="Migliaia (0)_Bilancio PMT 02-06 al 3 Gennaio" xfId="1082"/>
    <cellStyle name="Migliaia_Bilancio PMT 02-06 al 3 Gennaio" xfId="1083"/>
    <cellStyle name="Millares [0]_2AV_M_M " xfId="1084"/>
    <cellStyle name="Millares_2AV_M_M " xfId="1085"/>
    <cellStyle name="Milliers [0]_ Synthese var BFR" xfId="1086"/>
    <cellStyle name="Milliers_ Synthese var BFR" xfId="1087"/>
    <cellStyle name="million" xfId="1088"/>
    <cellStyle name="million [1]" xfId="1089"/>
    <cellStyle name="MLComma0" xfId="1090"/>
    <cellStyle name="MLDollar0" xfId="1091"/>
    <cellStyle name="MLEuro0" xfId="1092"/>
    <cellStyle name="MLHeaderSection" xfId="1093"/>
    <cellStyle name="MLMultiple0" xfId="1094"/>
    <cellStyle name="MLPercent0" xfId="1095"/>
    <cellStyle name="MLPound0" xfId="1096"/>
    <cellStyle name="MLYen0" xfId="1097"/>
    <cellStyle name="mnb" xfId="1098"/>
    <cellStyle name="Moneda [0]_2AV_M_M " xfId="1099"/>
    <cellStyle name="Moneda_2AV_M_M " xfId="1100"/>
    <cellStyle name="Monétaire [0]_ Synthese var BFR" xfId="1101"/>
    <cellStyle name="Monétaire_ Synthese var BFR" xfId="1102"/>
    <cellStyle name="Monetario" xfId="1103"/>
    <cellStyle name="Monetario0" xfId="1104"/>
    <cellStyle name="Multiple" xfId="1105"/>
    <cellStyle name="Multiple [0]" xfId="1106"/>
    <cellStyle name="Multiple [1]" xfId="1107"/>
    <cellStyle name="multiple_050128 - Verdi LBO Model_Invt Grade v2" xfId="1108"/>
    <cellStyle name="Multiple0" xfId="1109"/>
    <cellStyle name="multiples" xfId="1110"/>
    <cellStyle name="MultipleSpace" xfId="1111"/>
    <cellStyle name="MultipleType" xfId="1112"/>
    <cellStyle name="new style" xfId="1113"/>
    <cellStyle name="NLG" xfId="1114"/>
    <cellStyle name="Non d‚fini" xfId="1115"/>
    <cellStyle name="Non défini" xfId="1116"/>
    <cellStyle name="non multiple" xfId="1117"/>
    <cellStyle name="nonmultiple" xfId="1118"/>
    <cellStyle name="Norma11l" xfId="1119"/>
    <cellStyle name="Normal" xfId="1120"/>
    <cellStyle name="Normal'" xfId="1121"/>
    <cellStyle name="Normal - Style1" xfId="1122"/>
    <cellStyle name="Normal 10" xfId="1123"/>
    <cellStyle name="Normal 9" xfId="1124"/>
    <cellStyle name="Normal Cells" xfId="1125"/>
    <cellStyle name="Normal." xfId="1126"/>
    <cellStyle name="Normal_~8194780" xfId="1127"/>
    <cellStyle name="Normale_Annual report industry 2006" xfId="1128"/>
    <cellStyle name="NormalGB" xfId="1129"/>
    <cellStyle name="Normal-HelBold" xfId="1130"/>
    <cellStyle name="Normal-HelUnderline" xfId="1131"/>
    <cellStyle name="Normal-Helvetica" xfId="1132"/>
    <cellStyle name="normální_DELVITA group 1999 - červen" xfId="1133"/>
    <cellStyle name="Notes" xfId="1134"/>
    <cellStyle name="Nromal" xfId="1135"/>
    <cellStyle name="Number" xfId="1136"/>
    <cellStyle name="Number In Table Current Period" xfId="1137"/>
    <cellStyle name="Numbers" xfId="1138"/>
    <cellStyle name="Numbers - Bold" xfId="1139"/>
    <cellStyle name="Numbers - Bold - Italic" xfId="1140"/>
    <cellStyle name="Numbers - Bold_1 Pager221" xfId="1141"/>
    <cellStyle name="Numbers - Large" xfId="1142"/>
    <cellStyle name="Numbers_1 Pager221" xfId="1143"/>
    <cellStyle name="p" xfId="1144"/>
    <cellStyle name="p_факторный анализ (февраль 2008-2009) " xfId="1145"/>
    <cellStyle name="Page header" xfId="1146"/>
    <cellStyle name="Page Heading" xfId="1147"/>
    <cellStyle name="Page Number" xfId="1148"/>
    <cellStyle name="PageSubtitle" xfId="1149"/>
    <cellStyle name="PageTitle" xfId="1150"/>
    <cellStyle name="pence" xfId="1151"/>
    <cellStyle name="pence [1]" xfId="1152"/>
    <cellStyle name="Pence_050128 - Verdi LBO Model_Invt Grade v2" xfId="1153"/>
    <cellStyle name="Percent [0]" xfId="1154"/>
    <cellStyle name="Percent [1]" xfId="1155"/>
    <cellStyle name="percent [100]" xfId="1156"/>
    <cellStyle name="percent [2]" xfId="1157"/>
    <cellStyle name="Percent_DCF" xfId="1158"/>
    <cellStyle name="Percent0" xfId="1159"/>
    <cellStyle name="Percentage" xfId="1160"/>
    <cellStyle name="Percentunder" xfId="1161"/>
    <cellStyle name="PerShare" xfId="1162"/>
    <cellStyle name="Porcentaje" xfId="1163"/>
    <cellStyle name="pound" xfId="1164"/>
    <cellStyle name="Pourcentage_enseignes" xfId="1165"/>
    <cellStyle name="Price" xfId="1166"/>
    <cellStyle name="prochrek" xfId="1167"/>
    <cellStyle name="Producer" xfId="1168"/>
    <cellStyle name="prt_calculation" xfId="1169"/>
    <cellStyle name="Punto" xfId="1170"/>
    <cellStyle name="Punto0" xfId="1171"/>
    <cellStyle name="r" xfId="1172"/>
    <cellStyle name="r_1 Pager221" xfId="1173"/>
    <cellStyle name="r_1 Pager221_факторный анализ (февраль 2008-2009) " xfId="1174"/>
    <cellStyle name="r_1 Pager23" xfId="1175"/>
    <cellStyle name="r_1 Pager23_факторный анализ (февраль 2008-2009) " xfId="1176"/>
    <cellStyle name="r_Book2" xfId="1177"/>
    <cellStyle name="r_Book2_факторный анализ (февраль 2008-2009) " xfId="1178"/>
    <cellStyle name="r_Book3" xfId="1179"/>
    <cellStyle name="r_Book3_факторный анализ (февраль 2008-2009) " xfId="1180"/>
    <cellStyle name="r_Chariot_Model_Update16" xfId="1181"/>
    <cellStyle name="r_Chariot_Model_Update16_факторный анализ (февраль 2008-2009) " xfId="1182"/>
    <cellStyle name="r_Dummy for Training" xfId="1183"/>
    <cellStyle name="r_Dummy for Training_факторный анализ (февраль 2008-2009) " xfId="1184"/>
    <cellStyle name="r_increm pf" xfId="1185"/>
    <cellStyle name="r_increm pf_факторный анализ (февраль 2008-2009) " xfId="1186"/>
    <cellStyle name="r_LBO Output" xfId="1187"/>
    <cellStyle name="r_LBO Output_факторный анализ (февраль 2008-2009) " xfId="1188"/>
    <cellStyle name="r_Master_1Pgr.11-model changed1" xfId="1189"/>
    <cellStyle name="r_Master_1Pgr.11-model changed1_факторный анализ (февраль 2008-2009) " xfId="1190"/>
    <cellStyle name="r_MC Template 5-15-02" xfId="1191"/>
    <cellStyle name="r_MC Template 5-15-02_факторный анализ (февраль 2008-2009) " xfId="1192"/>
    <cellStyle name="r_MC Template 7-25-02 v1" xfId="1193"/>
    <cellStyle name="r_MC Template 7-25-02 v1_факторный анализ (февраль 2008-2009) " xfId="1194"/>
    <cellStyle name="r_Merger Model 1" xfId="1195"/>
    <cellStyle name="r_Merger Model 1_факторный анализ (февраль 2008-2009) " xfId="1196"/>
    <cellStyle name="r_ML Carling Model NewII v3.0" xfId="1197"/>
    <cellStyle name="r_ML Carling Model NewII v3.0_факторный анализ (февраль 2008-2009) " xfId="1198"/>
    <cellStyle name="r_MODEL Carrefour 01 12 03" xfId="1199"/>
    <cellStyle name="r_MODEL Carrefour 01 12 03_факторный анализ (февраль 2008-2009) " xfId="1200"/>
    <cellStyle name="r_One_Pagerv5" xfId="1201"/>
    <cellStyle name="r_One_Pagerv5_факторный анализ (февраль 2008-2009) " xfId="1202"/>
    <cellStyle name="r_One-Pager_9.9.03_v8" xfId="1203"/>
    <cellStyle name="r_One-Pager_9.9.03_v8_факторный анализ (февраль 2008-2009) " xfId="1204"/>
    <cellStyle name="r_Paragon-Diamond Model v11" xfId="1205"/>
    <cellStyle name="r_Paragon-Diamond Model v11_факторный анализ (февраль 2008-2009) " xfId="1206"/>
    <cellStyle name="r_Pro Forma Model_12.8.03_v22" xfId="1207"/>
    <cellStyle name="r_Pro Forma Model_12.8.03_v22_факторный анализ (февраль 2008-2009) " xfId="1208"/>
    <cellStyle name="r_Trading Comps" xfId="1209"/>
    <cellStyle name="r_Trading Comps_факторный анализ (февраль 2008-2009) " xfId="1210"/>
    <cellStyle name="r_Trout Model 030324bak" xfId="1211"/>
    <cellStyle name="r_Trout Model 030324bak_факторный анализ (февраль 2008-2009) " xfId="1212"/>
    <cellStyle name="r_Valeo Model (unleveraged)" xfId="1213"/>
    <cellStyle name="r_Valeo Model (unleveraged)_факторный анализ (февраль 2008-2009) " xfId="1214"/>
    <cellStyle name="r_Yell-McLeod.11.02.02" xfId="1215"/>
    <cellStyle name="r_Yell-McLeod.11.02.02_факторный анализ (февраль 2008-2009) " xfId="1216"/>
    <cellStyle name="r_факторный анализ (февраль 2008-2009) " xfId="1217"/>
    <cellStyle name="Reuters Cells" xfId="1218"/>
    <cellStyle name="Right" xfId="1219"/>
    <cellStyle name="RowHead" xfId="1220"/>
    <cellStyle name="RowLevel_1_Ф 24_25 (03_08)(ДОи ДЗОИ)-рабочая Ver 0 4 " xfId="1221"/>
    <cellStyle name="Salomon Logo" xfId="1222"/>
    <cellStyle name="SAPBEXchaText 2 3 2" xfId="1223"/>
    <cellStyle name="SAPBEXstdData 2 3 2" xfId="1224"/>
    <cellStyle name="SAPBEXstdItem 2 5" xfId="1225"/>
    <cellStyle name="SEK [1]" xfId="1226"/>
    <cellStyle name="ShadedCells_Database" xfId="1227"/>
    <cellStyle name="ShOut" xfId="1228"/>
    <cellStyle name="Sing" xfId="1229"/>
    <cellStyle name="single space" xfId="1230"/>
    <cellStyle name="small" xfId="1231"/>
    <cellStyle name="SN" xfId="1232"/>
    <cellStyle name="space" xfId="1233"/>
    <cellStyle name="Space3" xfId="1234"/>
    <cellStyle name="Standaard_Map2" xfId="1235"/>
    <cellStyle name="Standard_ !gesamt planIst 94" xfId="1236"/>
    <cellStyle name="std" xfId="1237"/>
    <cellStyle name="sterling [0]" xfId="1238"/>
    <cellStyle name="sterling [1]" xfId="1239"/>
    <cellStyle name="Style 24" xfId="1240"/>
    <cellStyle name="Style D green" xfId="1241"/>
    <cellStyle name="Style E" xfId="1242"/>
    <cellStyle name="Style H" xfId="1243"/>
    <cellStyle name="Sub total" xfId="1244"/>
    <cellStyle name="Subtitle" xfId="1245"/>
    <cellStyle name="Subtotal Current Period" xfId="1246"/>
    <cellStyle name="Table Column Title" xfId="1247"/>
    <cellStyle name="Table end" xfId="1248"/>
    <cellStyle name="Table Head" xfId="1249"/>
    <cellStyle name="Table Head Aligned" xfId="1250"/>
    <cellStyle name="Table Head Blue" xfId="1251"/>
    <cellStyle name="Table Head Green" xfId="1252"/>
    <cellStyle name="Table head_07 Model Alcatel OFD Sept-03" xfId="1253"/>
    <cellStyle name="Table Text" xfId="1254"/>
    <cellStyle name="table text bold" xfId="1255"/>
    <cellStyle name="table text bold green" xfId="1256"/>
    <cellStyle name="table text light" xfId="1257"/>
    <cellStyle name="Table Title" xfId="1258"/>
    <cellStyle name="Table Total Text" xfId="1259"/>
    <cellStyle name="Table Units" xfId="1260"/>
    <cellStyle name="Table-#" xfId="1261"/>
    <cellStyle name="Table_Header" xfId="1262"/>
    <cellStyle name="Table-Footnotes" xfId="1263"/>
    <cellStyle name="Table-Head-Bottom" xfId="1264"/>
    <cellStyle name="Table-Headings" xfId="1265"/>
    <cellStyle name="Table-Head-Title" xfId="1266"/>
    <cellStyle name="Table-Titles" xfId="1267"/>
    <cellStyle name="Text" xfId="1268"/>
    <cellStyle name="Text 1" xfId="1269"/>
    <cellStyle name="Text Head 1" xfId="1270"/>
    <cellStyle name="TG-AR-94" xfId="1271"/>
    <cellStyle name="times" xfId="1272"/>
    <cellStyle name="times [2]" xfId="1273"/>
    <cellStyle name="Times_050128 - Verdi LBO Model_Invt Grade v2" xfId="1274"/>
    <cellStyle name="times2" xfId="1275"/>
    <cellStyle name="timesales2" xfId="1276"/>
    <cellStyle name="timesales2under" xfId="1277"/>
    <cellStyle name="TITLE" xfId="1278"/>
    <cellStyle name="Title - PROJECT" xfId="1279"/>
    <cellStyle name="Title - Underline" xfId="1280"/>
    <cellStyle name="title1" xfId="1281"/>
    <cellStyle name="title2" xfId="1282"/>
    <cellStyle name="Titles - Col. Headings" xfId="1283"/>
    <cellStyle name="Titles - Other" xfId="1284"/>
    <cellStyle name="Topline" xfId="1285"/>
    <cellStyle name="Total" xfId="1286"/>
    <cellStyle name="Total Column Amount" xfId="1287"/>
    <cellStyle name="Total Column Units" xfId="1288"/>
    <cellStyle name="Total Row Subtotal Current Period" xfId="1289"/>
    <cellStyle name="Trader" xfId="1290"/>
    <cellStyle name="triple space" xfId="1291"/>
    <cellStyle name="Type Of Products 1" xfId="1292"/>
    <cellStyle name="Type Of Products 2" xfId="1293"/>
    <cellStyle name="Type Of Products 3" xfId="1294"/>
    <cellStyle name="ubordinated Debt" xfId="1295"/>
    <cellStyle name="Underline_Single" xfId="1296"/>
    <cellStyle name="Unsure" xfId="1297"/>
    <cellStyle name="Upper Line" xfId="1298"/>
    <cellStyle name="Valuta (0)_Bilancio PMT 02-06 al 3 Gennaio" xfId="1299"/>
    <cellStyle name="Valuta_Bilancio PMT 02-06 al 3 Gennaio" xfId="1300"/>
    <cellStyle name="Währung [0]_ !gesamt planIst 94" xfId="1301"/>
    <cellStyle name="Währung_ !gesamt planIst 94" xfId="1302"/>
    <cellStyle name="Worksheet Title 1" xfId="1303"/>
    <cellStyle name="Worksheet Title 2" xfId="1304"/>
    <cellStyle name="Worksheet Title 3" xfId="1305"/>
    <cellStyle name="x" xfId="1306"/>
    <cellStyle name="x_Book21" xfId="1307"/>
    <cellStyle name="x_Book21_факторный анализ (февраль 2008-2009) " xfId="1308"/>
    <cellStyle name="x_contribution_analysis" xfId="1309"/>
    <cellStyle name="x_contribution_analysis_факторный анализ (февраль 2008-2009) " xfId="1310"/>
    <cellStyle name="x_Merger Plans" xfId="1311"/>
    <cellStyle name="x_Merger Plans (2)" xfId="1312"/>
    <cellStyle name="x_Merger Plans (2)_факторный анализ (февраль 2008-2009) " xfId="1313"/>
    <cellStyle name="x_Merger Plans_факторный анализ (февраль 2008-2009) " xfId="1314"/>
    <cellStyle name="x_Options" xfId="1315"/>
    <cellStyle name="x_Options_факторный анализ (февраль 2008-2009) " xfId="1316"/>
    <cellStyle name="x_Sensitivity analysis on synergies (amended)" xfId="1317"/>
    <cellStyle name="x_Sensitivity analysis on synergies (amended)_факторный анализ (февраль 2008-2009) " xfId="1318"/>
    <cellStyle name="x_факторный анализ (февраль 2008-2009) " xfId="1319"/>
    <cellStyle name="xsingledecimal" xfId="1320"/>
    <cellStyle name="xx" xfId="1321"/>
    <cellStyle name="year" xfId="1322"/>
    <cellStyle name="yellow" xfId="1323"/>
    <cellStyle name="Акцент1" xfId="1324"/>
    <cellStyle name="Акцент2" xfId="1325"/>
    <cellStyle name="Акцент3" xfId="1326"/>
    <cellStyle name="Акцент4" xfId="1327"/>
    <cellStyle name="Акцент5" xfId="1328"/>
    <cellStyle name="Акцент6" xfId="1329"/>
    <cellStyle name="Ввод " xfId="1330"/>
    <cellStyle name="Вывод" xfId="1331"/>
    <cellStyle name="Вычисление" xfId="1332"/>
    <cellStyle name="Гиперссылка 2" xfId="1333"/>
    <cellStyle name="Гиперссылка 2 3" xfId="1334"/>
    <cellStyle name="Currency" xfId="1335"/>
    <cellStyle name="Currency [0]" xfId="1336"/>
    <cellStyle name="Заголовок 1" xfId="1337"/>
    <cellStyle name="Заголовок 2" xfId="1338"/>
    <cellStyle name="Заголовок 3" xfId="1339"/>
    <cellStyle name="Заголовок 4" xfId="1340"/>
    <cellStyle name="Заголовок просто" xfId="1341"/>
    <cellStyle name="Итог" xfId="1342"/>
    <cellStyle name="Контрольная ячейка" xfId="1343"/>
    <cellStyle name="Название" xfId="1344"/>
    <cellStyle name="Нейтральный" xfId="1345"/>
    <cellStyle name="Обычный 10" xfId="1346"/>
    <cellStyle name="Обычный 11" xfId="1347"/>
    <cellStyle name="Обычный 11 2" xfId="1348"/>
    <cellStyle name="Обычный 11 9" xfId="1349"/>
    <cellStyle name="Обычный 12" xfId="1350"/>
    <cellStyle name="Обычный 13" xfId="1351"/>
    <cellStyle name="Обычный 2" xfId="1352"/>
    <cellStyle name="Обычный 2 2" xfId="1353"/>
    <cellStyle name="Обычный 2 2 11" xfId="1354"/>
    <cellStyle name="Обычный 3" xfId="1355"/>
    <cellStyle name="Обычный 4" xfId="1356"/>
    <cellStyle name="Обычный 42" xfId="1357"/>
    <cellStyle name="Обычный 5" xfId="1358"/>
    <cellStyle name="Обычный 6" xfId="1359"/>
    <cellStyle name="Обычный 7" xfId="1360"/>
    <cellStyle name="Обычный 8" xfId="1361"/>
    <cellStyle name="Обычный 9" xfId="1362"/>
    <cellStyle name="Плохой" xfId="1363"/>
    <cellStyle name="Пояснение" xfId="1364"/>
    <cellStyle name="Примечание" xfId="1365"/>
    <cellStyle name="Percent" xfId="1366"/>
    <cellStyle name="Процентный 11" xfId="1367"/>
    <cellStyle name="Процентный 2" xfId="1368"/>
    <cellStyle name="Процентный 2 10" xfId="1369"/>
    <cellStyle name="Процентный 2 2" xfId="1370"/>
    <cellStyle name="Процентный 2 3" xfId="1371"/>
    <cellStyle name="Процентный 3" xfId="1372"/>
    <cellStyle name="Процентный 3 10" xfId="1373"/>
    <cellStyle name="Связанная ячейка" xfId="1374"/>
    <cellStyle name="Стиль 1" xfId="1375"/>
    <cellStyle name="Стиль 2" xfId="1376"/>
    <cellStyle name="Стиль 3" xfId="1377"/>
    <cellStyle name="Текст предупреждения" xfId="1378"/>
    <cellStyle name="Тысячи [0]_ " xfId="1379"/>
    <cellStyle name="Тысячи_ " xfId="1380"/>
    <cellStyle name="Comma" xfId="1381"/>
    <cellStyle name="Comma [0]" xfId="1382"/>
    <cellStyle name="Финансовый 10 3" xfId="1383"/>
    <cellStyle name="Финансовый 11 9" xfId="1384"/>
    <cellStyle name="Финансовый 17" xfId="1385"/>
    <cellStyle name="Финансовый 2" xfId="1386"/>
    <cellStyle name="Финансовый 2 2" xfId="1387"/>
    <cellStyle name="Финансовый 2 2 7" xfId="1388"/>
    <cellStyle name="Финансовый 2 3" xfId="1389"/>
    <cellStyle name="Финансовый 3" xfId="1390"/>
    <cellStyle name="Финансовый 6 9" xfId="1391"/>
    <cellStyle name="Хороший" xfId="1392"/>
    <cellStyle name="標準_0209要旨（BS･PL･剰余金）" xfId="13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104775</xdr:rowOff>
    </xdr:from>
    <xdr:to>
      <xdr:col>1</xdr:col>
      <xdr:colOff>581025</xdr:colOff>
      <xdr:row>2</xdr:row>
      <xdr:rowOff>19050</xdr:rowOff>
    </xdr:to>
    <xdr:pic>
      <xdr:nvPicPr>
        <xdr:cNvPr id="1" name="Рисунок 3" descr="http://lipetsk.nlmk.com/upload/Photo%20library/logo/NLMK-eng.gif"/>
        <xdr:cNvPicPr preferRelativeResize="1">
          <a:picLocks noChangeAspect="1"/>
        </xdr:cNvPicPr>
      </xdr:nvPicPr>
      <xdr:blipFill>
        <a:blip r:embed="rId1"/>
        <a:stretch>
          <a:fillRect/>
        </a:stretch>
      </xdr:blipFill>
      <xdr:spPr>
        <a:xfrm>
          <a:off x="247650" y="104775"/>
          <a:ext cx="56197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utilin\&#1055;&#1088;&#1086;&#1075;&#1085;&#1086;&#1079;%20&#1086;&#1090;&#1095;&#1077;&#1090;&#1085;&#1086;&#1089;&#1090;&#1080;\Documents%20and%20Settings\Zaychikova_SI.AONLMK\&#1052;&#1086;&#1080;%20&#1076;&#1086;&#1082;&#1091;&#1084;&#1077;&#1085;&#1090;&#1099;\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arkovskaya-os\&#1090;&#1072;&#1090;&#1100;&#1103;&#1085;&#1072;\rostan\STEEL_.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1"/>
      <sheetName val="Тепло"/>
      <sheetName val="Факт"/>
      <sheetName val="#ССЫЛКА"/>
      <sheetName val="Шахм"/>
      <sheetName val="_ССЫЛКА"/>
      <sheetName val="п01"/>
      <sheetName val="период"/>
      <sheetName val="содержание"/>
      <sheetName val="ЭЭ-о"/>
      <sheetName val="ЭЭ"/>
      <sheetName val="пар-о"/>
      <sheetName val="пар"/>
      <sheetName val="ТВ-о"/>
      <sheetName val="ТВ"/>
      <sheetName val="котл-о"/>
      <sheetName val="котл"/>
      <sheetName val="ГВС-о"/>
      <sheetName val="ГВС"/>
      <sheetName val="ЧОЦ-о"/>
      <sheetName val="ЧОЦ"/>
      <sheetName val="ГОЦ-о"/>
      <sheetName val="ГОЦ"/>
      <sheetName val="ПВ-о"/>
      <sheetName val="ПВ"/>
      <sheetName val="ХБС-о"/>
      <sheetName val="ХБС"/>
      <sheetName val="МК-о"/>
      <sheetName val="МК"/>
      <sheetName val="СВ-о"/>
      <sheetName val="СВ"/>
      <sheetName val="КСэ-о"/>
      <sheetName val="КСэ"/>
      <sheetName val="Гс-о"/>
      <sheetName val="Гс"/>
      <sheetName val="ККС-о"/>
      <sheetName val="ККС"/>
      <sheetName val="N2"/>
      <sheetName val="O2"/>
      <sheetName val="Ar2"/>
      <sheetName val="ТЭ-о"/>
      <sheetName val="ТЭ"/>
      <sheetName val="пТЭ-о"/>
      <sheetName val="пТЭ"/>
      <sheetName val="БОЛС-о"/>
      <sheetName val="БОЛС"/>
      <sheetName val="Р"/>
      <sheetName val="УЧВ"/>
      <sheetName val="ХЗС"/>
      <sheetName val="свод"/>
      <sheetName val="смета"/>
      <sheetName val="ЭлЗ"/>
      <sheetName val="ПЭО"/>
      <sheetName val="энергоцех МП"/>
      <sheetName val="Hide"/>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Кап вложения 2011"/>
      <sheetName val="себест OZR"/>
      <sheetName val="Inputs"/>
      <sheetName val="switch"/>
      <sheetName val="ПРИХОД "/>
      <sheetName val="Слайд 12н (ч.2)"/>
      <sheetName val="от годового"/>
      <sheetName val="от текущего"/>
      <sheetName val="Расх, остатки"/>
      <sheetName val="K DIT"/>
      <sheetName val="Исходные данны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 val="&lt;EuroCF&g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 val="Ф1"/>
      <sheetName val="Р2"/>
    </sheetNames>
    <sheetDataSet>
      <sheetData sheetId="1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v>
          </cell>
          <cell r="C9">
            <v>324.4</v>
          </cell>
          <cell r="D9">
            <v>243.6</v>
          </cell>
          <cell r="E9">
            <v>66.5</v>
          </cell>
          <cell r="F9">
            <v>130.6</v>
          </cell>
          <cell r="G9">
            <v>46.5</v>
          </cell>
          <cell r="H9">
            <v>75.0924784217016</v>
          </cell>
          <cell r="I9">
            <v>2535.245</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76.04562737642586</v>
          </cell>
          <cell r="I12">
            <v>2225.2</v>
          </cell>
        </row>
        <row r="13">
          <cell r="A13" t="str">
            <v>Факт</v>
          </cell>
          <cell r="B13">
            <v>83.1</v>
          </cell>
          <cell r="C13">
            <v>271.3</v>
          </cell>
          <cell r="D13">
            <v>206.5</v>
          </cell>
          <cell r="E13">
            <v>69.9</v>
          </cell>
          <cell r="F13">
            <v>107.8</v>
          </cell>
          <cell r="G13">
            <v>28.8</v>
          </cell>
          <cell r="H13">
            <v>76.11500184297824</v>
          </cell>
          <cell r="I13">
            <v>2436.4</v>
          </cell>
        </row>
        <row r="14">
          <cell r="A14" t="str">
            <v>Отклонение</v>
          </cell>
          <cell r="B14">
            <v>3.0999999999999943</v>
          </cell>
          <cell r="C14">
            <v>8.300000000000011</v>
          </cell>
          <cell r="D14">
            <v>6.5</v>
          </cell>
          <cell r="E14">
            <v>7.900000000000006</v>
          </cell>
          <cell r="F14">
            <v>-4.200000000000003</v>
          </cell>
          <cell r="G14">
            <v>2.8000000000000007</v>
          </cell>
          <cell r="H14">
            <v>0.06937446655238944</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v>
          </cell>
          <cell r="I16">
            <v>1717.2</v>
          </cell>
        </row>
        <row r="17">
          <cell r="A17" t="str">
            <v>Динамика показателей производства в 2000 - 2001г.г.</v>
          </cell>
        </row>
        <row r="18">
          <cell r="A18" t="str">
            <v>Показатели</v>
          </cell>
          <cell r="B18" t="str">
            <v>Июль 
2000г.</v>
          </cell>
          <cell r="C18" t="str">
            <v>Август 
2000г. </v>
          </cell>
          <cell r="D18" t="str">
            <v>Сентябрь 
2000г.</v>
          </cell>
          <cell r="E18" t="str">
            <v>Октябрь 
2000г.</v>
          </cell>
          <cell r="F18" t="str">
            <v>Ноябрь
 2000г.</v>
          </cell>
          <cell r="G18" t="str">
            <v>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v>
          </cell>
          <cell r="H22">
            <v>272.79074</v>
          </cell>
          <cell r="I22">
            <v>263.39524000000006</v>
          </cell>
        </row>
        <row r="23">
          <cell r="A23" t="str">
            <v>Сырой известняк (тыс.т)</v>
          </cell>
          <cell r="B23">
            <v>320</v>
          </cell>
          <cell r="C23">
            <v>332</v>
          </cell>
          <cell r="D23">
            <v>325</v>
          </cell>
          <cell r="E23">
            <v>330</v>
          </cell>
          <cell r="F23">
            <v>343</v>
          </cell>
          <cell r="G23">
            <v>354.6</v>
          </cell>
          <cell r="H23">
            <v>304.653</v>
          </cell>
          <cell r="I23">
            <v>285.425</v>
          </cell>
        </row>
        <row r="24">
          <cell r="A24" t="str">
            <v>Выпуск готовой продукции (тыс.т)</v>
          </cell>
          <cell r="B24">
            <v>240.7</v>
          </cell>
          <cell r="C24">
            <v>244.642</v>
          </cell>
          <cell r="D24">
            <v>248.29999999999998</v>
          </cell>
          <cell r="E24">
            <v>241.29999999999998</v>
          </cell>
          <cell r="F24">
            <v>246.9</v>
          </cell>
          <cell r="G24">
            <v>262.4</v>
          </cell>
          <cell r="H24">
            <v>229.452</v>
          </cell>
          <cell r="I24">
            <v>214.727</v>
          </cell>
        </row>
        <row r="25">
          <cell r="A25" t="str">
            <v>в т.ч. 8-25</v>
          </cell>
          <cell r="B25">
            <v>74.3</v>
          </cell>
          <cell r="C25">
            <v>68.96</v>
          </cell>
          <cell r="D25">
            <v>71.3</v>
          </cell>
          <cell r="E25">
            <v>63.7</v>
          </cell>
          <cell r="F25">
            <v>74.9</v>
          </cell>
          <cell r="G25">
            <v>84.2</v>
          </cell>
          <cell r="H25">
            <v>70.878</v>
          </cell>
          <cell r="I25">
            <v>57</v>
          </cell>
        </row>
        <row r="26">
          <cell r="A26" t="str">
            <v>          20-60</v>
          </cell>
          <cell r="B26">
            <v>130</v>
          </cell>
          <cell r="C26">
            <v>124.238</v>
          </cell>
          <cell r="D26">
            <v>122.6</v>
          </cell>
          <cell r="E26">
            <v>142.7</v>
          </cell>
          <cell r="F26">
            <v>145.2</v>
          </cell>
          <cell r="G26">
            <v>151.2</v>
          </cell>
          <cell r="H26">
            <v>120.836</v>
          </cell>
          <cell r="I26">
            <v>120.865</v>
          </cell>
        </row>
        <row r="27">
          <cell r="A27" t="str">
            <v>          50-100</v>
          </cell>
          <cell r="B27">
            <v>36.4</v>
          </cell>
          <cell r="C27">
            <v>51.444</v>
          </cell>
          <cell r="D27">
            <v>54.4</v>
          </cell>
          <cell r="E27">
            <v>34.9</v>
          </cell>
          <cell r="F27">
            <v>26.8</v>
          </cell>
          <cell r="G27">
            <v>27</v>
          </cell>
          <cell r="H27">
            <v>37.738</v>
          </cell>
          <cell r="I27">
            <v>36.862</v>
          </cell>
        </row>
        <row r="28">
          <cell r="A28" t="str">
            <v>Коэффицент выхода готовой продукции из сырого известняка, %</v>
          </cell>
          <cell r="B28">
            <v>75.21875</v>
          </cell>
          <cell r="C28">
            <v>73.68734939759037</v>
          </cell>
          <cell r="D28">
            <v>76.39999999999999</v>
          </cell>
          <cell r="E28">
            <v>73.12121212121212</v>
          </cell>
          <cell r="F28">
            <v>71.98250728862973</v>
          </cell>
          <cell r="G28">
            <v>73.9988719684151</v>
          </cell>
          <cell r="H28">
            <v>75.3158511486839</v>
          </cell>
          <cell r="I28">
            <v>75.2306210037663</v>
          </cell>
        </row>
        <row r="29">
          <cell r="A29" t="str">
            <v>Услуги ЖДЦ (тыс. тн. км)</v>
          </cell>
          <cell r="B29">
            <v>2610.8933</v>
          </cell>
          <cell r="C29">
            <v>2510.23</v>
          </cell>
          <cell r="D29">
            <v>2685.422</v>
          </cell>
          <cell r="E29">
            <v>2820.54</v>
          </cell>
          <cell r="F29">
            <v>3195.47</v>
          </cell>
          <cell r="G29">
            <v>2799.05</v>
          </cell>
          <cell r="H29">
            <v>2770.868</v>
          </cell>
          <cell r="I29">
            <v>2441.329</v>
          </cell>
        </row>
        <row r="30">
          <cell r="A30" t="str">
            <v>Динамика  соотношения выхода по фракциям</v>
          </cell>
          <cell r="G30" t="str">
            <v>%</v>
          </cell>
        </row>
        <row r="31">
          <cell r="A31" t="str">
            <v>Показатели</v>
          </cell>
          <cell r="B31" t="str">
            <v>Июль 
2000г.</v>
          </cell>
          <cell r="C31" t="str">
            <v>Август 
2000г. </v>
          </cell>
          <cell r="D31" t="str">
            <v>Сентябрь 
2000г.</v>
          </cell>
          <cell r="E31" t="str">
            <v>Октябрь 
2000г.</v>
          </cell>
          <cell r="F31" t="str">
            <v>Ноябрь
 2000г.</v>
          </cell>
          <cell r="G31" t="str">
            <v>Декабрь 
2000г. </v>
          </cell>
          <cell r="H31" t="str">
            <v>Январь 
2001г.</v>
          </cell>
          <cell r="I31" t="str">
            <v>Февраль
 2001г.</v>
          </cell>
        </row>
        <row r="32">
          <cell r="A32" t="str">
            <v>Фракция 8-25, %</v>
          </cell>
          <cell r="B32">
            <v>30.868300789364355</v>
          </cell>
          <cell r="C32">
            <v>28.18812795840452</v>
          </cell>
          <cell r="D32">
            <v>28.715263793797828</v>
          </cell>
          <cell r="E32">
            <v>26.398673849979282</v>
          </cell>
          <cell r="F32">
            <v>30.336168489266914</v>
          </cell>
          <cell r="G32">
            <v>32.088414634146346</v>
          </cell>
          <cell r="H32">
            <v>30.89012080958109</v>
          </cell>
          <cell r="I32">
            <v>26.545334308214617</v>
          </cell>
        </row>
        <row r="33">
          <cell r="A33" t="str">
            <v>Фракция 20-60, %</v>
          </cell>
          <cell r="B33">
            <v>54.0091400083091</v>
          </cell>
          <cell r="C33">
            <v>50.78359398631469</v>
          </cell>
          <cell r="D33">
            <v>49.37575513491744</v>
          </cell>
          <cell r="E33">
            <v>59.138002486531285</v>
          </cell>
          <cell r="F33">
            <v>58.809234507897926</v>
          </cell>
          <cell r="G33">
            <v>57.62195121951219</v>
          </cell>
          <cell r="H33">
            <v>52.66286630755017</v>
          </cell>
          <cell r="I33">
            <v>56.28775142390104</v>
          </cell>
        </row>
        <row r="34">
          <cell r="A34" t="str">
            <v>Фракция 50-100, %</v>
          </cell>
          <cell r="B34">
            <v>15.12255920232655</v>
          </cell>
          <cell r="C34">
            <v>21.02827805528078</v>
          </cell>
          <cell r="D34">
            <v>21.90898107128474</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Август 
2000г. </v>
          </cell>
          <cell r="D36" t="str">
            <v>Сентябрь 
2000г.</v>
          </cell>
          <cell r="E36" t="str">
            <v>Октябрь 
2000г.</v>
          </cell>
          <cell r="F36" t="str">
            <v>Ноябрь
 2000г.</v>
          </cell>
          <cell r="G36" t="str">
            <v>Декабрь 
2000г. </v>
          </cell>
          <cell r="H36" t="str">
            <v>Январь 
2001г.</v>
          </cell>
          <cell r="I36" t="str">
            <v>Февраль
 2001г.</v>
          </cell>
        </row>
        <row r="37">
          <cell r="A37" t="str">
            <v>Мобильных остатки, всего </v>
          </cell>
          <cell r="B37">
            <v>91</v>
          </cell>
          <cell r="C37">
            <v>99</v>
          </cell>
          <cell r="D37">
            <v>96.2</v>
          </cell>
          <cell r="E37">
            <v>76.339</v>
          </cell>
          <cell r="F37">
            <v>32.2</v>
          </cell>
          <cell r="G37">
            <v>55.599999999999994</v>
          </cell>
          <cell r="H37">
            <v>51</v>
          </cell>
          <cell r="I37">
            <v>69</v>
          </cell>
        </row>
        <row r="38">
          <cell r="A38" t="str">
            <v>Фракция 8-25</v>
          </cell>
          <cell r="B38">
            <v>65</v>
          </cell>
          <cell r="C38">
            <v>64</v>
          </cell>
          <cell r="D38">
            <v>59.9</v>
          </cell>
          <cell r="E38">
            <v>43.396</v>
          </cell>
          <cell r="F38">
            <v>20.2</v>
          </cell>
          <cell r="G38">
            <v>33</v>
          </cell>
          <cell r="H38">
            <v>21</v>
          </cell>
          <cell r="I38">
            <v>31</v>
          </cell>
        </row>
        <row r="39">
          <cell r="A39" t="str">
            <v>Фракция 20-60 </v>
          </cell>
          <cell r="B39">
            <v>14</v>
          </cell>
          <cell r="C39">
            <v>19</v>
          </cell>
          <cell r="D39">
            <v>12.5</v>
          </cell>
          <cell r="E39">
            <v>8.836</v>
          </cell>
          <cell r="F39">
            <v>4.3</v>
          </cell>
          <cell r="G39">
            <v>15</v>
          </cell>
          <cell r="H39">
            <v>16</v>
          </cell>
          <cell r="I39">
            <v>18</v>
          </cell>
        </row>
        <row r="40">
          <cell r="A40" t="str">
            <v>Фракция 50-100 </v>
          </cell>
          <cell r="B40">
            <v>12</v>
          </cell>
          <cell r="C40">
            <v>16</v>
          </cell>
          <cell r="D40">
            <v>23.8</v>
          </cell>
          <cell r="E40">
            <v>24.107</v>
          </cell>
          <cell r="F40">
            <v>7.7</v>
          </cell>
          <cell r="G40">
            <v>7.599999999999998</v>
          </cell>
          <cell r="H40">
            <v>14</v>
          </cell>
          <cell r="I40">
            <v>20</v>
          </cell>
        </row>
      </sheetData>
      <sheetData sheetId="19">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75.1850108545667</v>
          </cell>
          <cell r="E5">
            <v>36.12000014282416</v>
          </cell>
          <cell r="F5">
            <v>1517390.37</v>
          </cell>
          <cell r="G5">
            <v>60.467046461955576</v>
          </cell>
        </row>
        <row r="6">
          <cell r="B6" t="str">
            <v>Щебень для строительных работ (самовывоз)</v>
          </cell>
          <cell r="C6">
            <v>11500.4</v>
          </cell>
          <cell r="D6">
            <v>20.58233452826035</v>
          </cell>
          <cell r="E6">
            <v>70.69577319049773</v>
          </cell>
          <cell r="F6">
            <v>813029.67</v>
          </cell>
          <cell r="G6">
            <v>32.39871809047952</v>
          </cell>
        </row>
        <row r="7">
          <cell r="B7" t="str">
            <v>Щебень для строительных работ (ж/д ваг.)</v>
          </cell>
          <cell r="C7">
            <v>2365</v>
          </cell>
          <cell r="D7">
            <v>4.232654617172945</v>
          </cell>
          <cell r="E7">
            <v>75.69982241014799</v>
          </cell>
          <cell r="F7">
            <v>179030.08</v>
          </cell>
          <cell r="G7">
            <v>7.134235447564902</v>
          </cell>
        </row>
        <row r="8">
          <cell r="B8" t="str">
            <v>Всего</v>
          </cell>
          <cell r="C8">
            <v>55875.1</v>
          </cell>
          <cell r="D8">
            <v>99.99999999999999</v>
          </cell>
          <cell r="E8">
            <v>44.91177859189514</v>
          </cell>
          <cell r="F8">
            <v>2509450.12</v>
          </cell>
          <cell r="G8">
            <v>100</v>
          </cell>
        </row>
        <row r="10">
          <cell r="A10" t="str">
            <v>ф.20-60</v>
          </cell>
          <cell r="B10" t="str">
            <v>Камень известняковый технологический (Ч-1)</v>
          </cell>
          <cell r="C10">
            <v>569.8</v>
          </cell>
          <cell r="D10">
            <v>0.4722387747981299</v>
          </cell>
          <cell r="E10">
            <v>61.90417690417691</v>
          </cell>
          <cell r="F10">
            <v>35273</v>
          </cell>
          <cell r="G10">
            <v>0.47671620245318785</v>
          </cell>
        </row>
        <row r="11">
          <cell r="B11" t="str">
            <v>Камень известняковый технологический (С-1)</v>
          </cell>
          <cell r="C11">
            <v>120089.5</v>
          </cell>
          <cell r="D11">
            <v>99.52776122520187</v>
          </cell>
          <cell r="E11">
            <v>61.32</v>
          </cell>
          <cell r="F11">
            <v>7363888.14</v>
          </cell>
          <cell r="G11">
            <v>99.52328379754681</v>
          </cell>
        </row>
        <row r="12">
          <cell r="B12" t="str">
            <v>Всего</v>
          </cell>
          <cell r="C12">
            <v>120659.3</v>
          </cell>
          <cell r="D12">
            <v>100</v>
          </cell>
          <cell r="E12">
            <v>61.32275870985494</v>
          </cell>
          <cell r="F12">
            <v>7399161.14</v>
          </cell>
          <cell r="G12">
            <v>100</v>
          </cell>
        </row>
        <row r="14">
          <cell r="A14" t="str">
            <v>ф.50-100</v>
          </cell>
          <cell r="B14" t="str">
            <v>Камень известняковый технологический (Ч-1)</v>
          </cell>
          <cell r="C14">
            <v>852.1</v>
          </cell>
          <cell r="D14">
            <v>3.641141782753611</v>
          </cell>
          <cell r="E14">
            <v>73.51719281774439</v>
          </cell>
          <cell r="F14">
            <v>62644</v>
          </cell>
          <cell r="G14">
            <v>4.391916722842547</v>
          </cell>
        </row>
        <row r="15">
          <cell r="B15" t="str">
            <v>Камень известняковый технологический (С-1)</v>
          </cell>
          <cell r="C15">
            <v>18012.7</v>
          </cell>
          <cell r="D15">
            <v>76.97077172891206</v>
          </cell>
          <cell r="E15">
            <v>61.32</v>
          </cell>
          <cell r="F15">
            <v>1104538.764</v>
          </cell>
          <cell r="G15">
            <v>77.43825855053058</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36.12</v>
          </cell>
          <cell r="D25">
            <v>25000</v>
          </cell>
          <cell r="E25">
            <v>24994.3</v>
          </cell>
          <cell r="F25">
            <v>99.9772</v>
          </cell>
          <cell r="G25">
            <v>902999.9999999999</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36.12</v>
          </cell>
          <cell r="D35">
            <v>17000</v>
          </cell>
          <cell r="E35">
            <v>17015.4</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19681.92</v>
          </cell>
        </row>
        <row r="37">
          <cell r="A37" t="str">
            <v>ОАО "Брянский машзавод"</v>
          </cell>
          <cell r="B37" t="str">
            <v>камень Ч-1 фр.50-100 мм</v>
          </cell>
          <cell r="C37">
            <v>73.44</v>
          </cell>
          <cell r="D37">
            <v>402</v>
          </cell>
          <cell r="E37">
            <v>399</v>
          </cell>
          <cell r="F37">
            <v>99.25373134328358</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99.70000000000002</v>
          </cell>
          <cell r="E61">
            <v>17.30000000000001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Июль </v>
          </cell>
          <cell r="J74" t="str">
            <v>Август </v>
          </cell>
        </row>
        <row r="76">
          <cell r="A76" t="str">
            <v>ф.8-25</v>
          </cell>
          <cell r="B76" t="str">
            <v>Камень известняковый технологический (Ч-1)</v>
          </cell>
          <cell r="C76">
            <v>38887.5</v>
          </cell>
          <cell r="D76">
            <v>36037.3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v>
          </cell>
          <cell r="E79">
            <v>43568.700000000004</v>
          </cell>
          <cell r="F79">
            <v>56681.3</v>
          </cell>
          <cell r="G79">
            <v>66528.40000000001</v>
          </cell>
          <cell r="H79">
            <v>76059.1</v>
          </cell>
          <cell r="I79">
            <v>85967.3</v>
          </cell>
          <cell r="J79">
            <v>69533.59999999999</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123558.4</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v>
          </cell>
          <cell r="I85">
            <v>7396.6</v>
          </cell>
          <cell r="J85">
            <v>11450.1</v>
          </cell>
        </row>
        <row r="86">
          <cell r="A86" t="str">
            <v>тонн</v>
          </cell>
          <cell r="B86" t="str">
            <v>Камень известняковый технологический (С-1)</v>
          </cell>
          <cell r="C86">
            <v>31351.2</v>
          </cell>
          <cell r="D86">
            <v>22249.1</v>
          </cell>
          <cell r="E86">
            <v>23822.2</v>
          </cell>
          <cell r="F86">
            <v>24593.2</v>
          </cell>
          <cell r="G86">
            <v>25077</v>
          </cell>
          <cell r="H86">
            <v>27058.3</v>
          </cell>
          <cell r="I86">
            <v>16094.1</v>
          </cell>
          <cell r="J86">
            <v>27103.2</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36316.2</v>
          </cell>
          <cell r="D89">
            <v>34794.899999999994</v>
          </cell>
          <cell r="E89">
            <v>26540.2</v>
          </cell>
          <cell r="F89">
            <v>28911.2</v>
          </cell>
          <cell r="G89">
            <v>36017</v>
          </cell>
          <cell r="H89">
            <v>41093.6</v>
          </cell>
          <cell r="I89">
            <v>34040.3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36">
        <row r="3">
          <cell r="A3" t="str">
            <v>БУХГАЛТЕРСКИЙ БАЛАНС</v>
          </cell>
        </row>
        <row r="5">
          <cell r="A5" t="str">
            <v>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Наименования позиций    </v>
          </cell>
          <cell r="B122" t="str">
            <v>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ДиагОсновн"/>
      <sheetName val="Диаграмма2"/>
      <sheetName val="Диаграмма3"/>
      <sheetName val="Общие показатели"/>
      <sheetName val="Лист1"/>
      <sheetName val="Лист2"/>
      <sheetName val="Лист3"/>
      <sheetName val="Меню5"/>
      <sheetName val="Налог.Отчисл."/>
      <sheetName val="ДиагОсн+"/>
      <sheetName val="Диаграмма1"/>
      <sheetName val="Марж. затарты"/>
      <sheetName val="Калькуляция по цехам"/>
      <sheetName val="ДиагВсеКалькул"/>
      <sheetName val="КалькуляцияОбщезав."/>
      <sheetName val="ДиагОбщезавКальк"/>
      <sheetName val="КалькуляцияРудник"/>
      <sheetName val="ДиагЗатУБВР"/>
      <sheetName val="ДиагЗатВскрыши"/>
      <sheetName val="ДиагЗатСырого"/>
      <sheetName val="КалькуляцияДОФ"/>
      <sheetName val="ДиагЗатДОФ"/>
      <sheetName val="КалькуляцияЦТТ"/>
      <sheetName val="КалькуляцияТСЦ"/>
      <sheetName val="ДиагСтуКот"/>
      <sheetName val="КалькуляцияЖДЦ"/>
      <sheetName val="ДиагСтуАБК"/>
      <sheetName val="ДиагЦПП"/>
      <sheetName val="КалькуляцияЦПП"/>
      <sheetName val="ДиагРСЦ"/>
      <sheetName val="Калькуляция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3">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row>
        <row r="5">
          <cell r="A5" t="str">
            <v>Производство готовой продукции (тыс.т)</v>
          </cell>
          <cell r="B5">
            <v>200.4975</v>
          </cell>
          <cell r="C5">
            <v>217.2303</v>
          </cell>
          <cell r="D5">
            <v>166.6487</v>
          </cell>
          <cell r="E5">
            <v>226.6811</v>
          </cell>
          <cell r="F5">
            <v>235.023</v>
          </cell>
          <cell r="G5">
            <v>243.6536</v>
          </cell>
          <cell r="H5">
            <v>240.6882</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81.5319</v>
          </cell>
          <cell r="D9">
            <v>89.1187</v>
          </cell>
          <cell r="E9">
            <v>105.716</v>
          </cell>
          <cell r="F9">
            <v>111.6386</v>
          </cell>
          <cell r="G9">
            <v>107.3195</v>
          </cell>
          <cell r="H9">
            <v>103.3122</v>
          </cell>
        </row>
        <row r="10">
          <cell r="A10" t="str">
            <v>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88.8963963963964</v>
          </cell>
          <cell r="C15">
            <v>80.51700391990677</v>
          </cell>
          <cell r="D15">
            <v>101.5020297699594</v>
          </cell>
          <cell r="E15">
            <v>81.8657204220749</v>
          </cell>
          <cell r="F15">
            <v>87.56466374850777</v>
          </cell>
          <cell r="G15">
            <v>90.98512107361665</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282.9</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19616.92</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12">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Июнь </v>
          </cell>
          <cell r="H2" t="str">
            <v>Июль </v>
          </cell>
        </row>
        <row r="3">
          <cell r="A3" t="str">
            <v>Общезаводские</v>
          </cell>
          <cell r="B3">
            <v>1022847.8999999999</v>
          </cell>
          <cell r="C3">
            <v>947498.98</v>
          </cell>
          <cell r="D3">
            <v>1138160.2399999998</v>
          </cell>
          <cell r="E3">
            <v>970546.3300000001</v>
          </cell>
          <cell r="F3">
            <v>1067120.29</v>
          </cell>
          <cell r="G3">
            <v>1341315.86</v>
          </cell>
          <cell r="H3">
            <v>1272287.5999999999</v>
          </cell>
        </row>
        <row r="4">
          <cell r="A4" t="str">
            <v>УБВР</v>
          </cell>
          <cell r="B4">
            <v>363351.14</v>
          </cell>
          <cell r="C4">
            <v>437089.9099999999</v>
          </cell>
          <cell r="D4">
            <v>415664.43000000005</v>
          </cell>
          <cell r="E4">
            <v>373996.75</v>
          </cell>
          <cell r="F4">
            <v>846008.0700000001</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4835098.85</v>
          </cell>
          <cell r="G6">
            <v>4734066.68</v>
          </cell>
          <cell r="H6">
            <v>4596550.649999999</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v>
          </cell>
          <cell r="D8">
            <v>7069439.43</v>
          </cell>
          <cell r="E8">
            <v>8075122.0600000005</v>
          </cell>
          <cell r="F8">
            <v>8429965.95</v>
          </cell>
          <cell r="G8">
            <v>8892276</v>
          </cell>
          <cell r="H8">
            <v>8293860.470000001</v>
          </cell>
        </row>
        <row r="9">
          <cell r="A9" t="str">
            <v>Участок отгрузки продук.</v>
          </cell>
          <cell r="B9">
            <v>1335340.6500000001</v>
          </cell>
          <cell r="C9">
            <v>1303266.35</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v>
          </cell>
          <cell r="G10">
            <v>1866767</v>
          </cell>
          <cell r="H10">
            <v>1518325.86</v>
          </cell>
        </row>
        <row r="11">
          <cell r="A11" t="str">
            <v>ЦПП</v>
          </cell>
          <cell r="B11">
            <v>363413.24</v>
          </cell>
          <cell r="C11">
            <v>387817.01</v>
          </cell>
          <cell r="D11">
            <v>444402.8400000001</v>
          </cell>
          <cell r="E11">
            <v>449130.3</v>
          </cell>
          <cell r="F11">
            <v>419541.76</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144305.3</v>
          </cell>
        </row>
        <row r="13">
          <cell r="A13" t="str">
            <v>ЭМЦ</v>
          </cell>
          <cell r="B13">
            <v>506383.2100000001</v>
          </cell>
          <cell r="C13">
            <v>558595.4200000002</v>
          </cell>
          <cell r="D13">
            <v>662645.9500000001</v>
          </cell>
          <cell r="E13">
            <v>529771.05</v>
          </cell>
          <cell r="F13">
            <v>684441.26</v>
          </cell>
          <cell r="G13">
            <v>703617.4199999999</v>
          </cell>
          <cell r="H13">
            <v>644270.4199999998</v>
          </cell>
        </row>
        <row r="14">
          <cell r="A14" t="str">
            <v>ТСЦ</v>
          </cell>
          <cell r="B14">
            <v>421239.88</v>
          </cell>
          <cell r="C14">
            <v>361318.76</v>
          </cell>
          <cell r="D14">
            <v>353241.2299999999</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v>
          </cell>
        </row>
        <row r="16">
          <cell r="A16" t="str">
            <v>Котельн. студ.</v>
          </cell>
          <cell r="B16">
            <v>94067.41000000002</v>
          </cell>
          <cell r="C16">
            <v>79288.08</v>
          </cell>
          <cell r="D16">
            <v>87531.28000000001</v>
          </cell>
          <cell r="E16">
            <v>67979.25</v>
          </cell>
          <cell r="F16">
            <v>44013.189999999995</v>
          </cell>
          <cell r="G16">
            <v>57787.9</v>
          </cell>
          <cell r="H16">
            <v>42474.04000000001</v>
          </cell>
        </row>
      </sheetData>
      <sheetData sheetId="14">
        <row r="2">
          <cell r="A2" t="str">
            <v>Калькуляция   общезаводских  затрат</v>
          </cell>
        </row>
        <row r="4">
          <cell r="A4" t="str">
            <v>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22551.92</v>
          </cell>
        </row>
        <row r="6">
          <cell r="A6" t="str">
            <v>               - цена  </v>
          </cell>
          <cell r="B6">
            <v>0.5</v>
          </cell>
          <cell r="C6">
            <v>0.51</v>
          </cell>
          <cell r="D6">
            <v>0.53</v>
          </cell>
          <cell r="E6">
            <v>0.56</v>
          </cell>
          <cell r="F6">
            <v>0.6</v>
          </cell>
          <cell r="G6">
            <v>0.62</v>
          </cell>
          <cell r="H6">
            <v>0.78</v>
          </cell>
        </row>
        <row r="7">
          <cell r="A7" t="str">
            <v>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кислоpод</v>
          </cell>
          <cell r="B11">
            <v>0</v>
          </cell>
          <cell r="C11">
            <v>0</v>
          </cell>
          <cell r="D11">
            <v>0</v>
          </cell>
          <cell r="E11">
            <v>63</v>
          </cell>
          <cell r="F11">
            <v>0</v>
          </cell>
          <cell r="G11">
            <v>375.61</v>
          </cell>
          <cell r="H11">
            <v>65.1</v>
          </cell>
        </row>
        <row r="12">
          <cell r="A12" t="str">
            <v>       канцтоваpы</v>
          </cell>
          <cell r="B12">
            <v>1213.75</v>
          </cell>
          <cell r="C12">
            <v>15722.17</v>
          </cell>
          <cell r="D12">
            <v>21112.24</v>
          </cell>
          <cell r="E12">
            <v>2494.06</v>
          </cell>
          <cell r="F12">
            <v>7711.57</v>
          </cell>
          <cell r="G12">
            <v>3259.88</v>
          </cell>
          <cell r="H12">
            <v>11618.51</v>
          </cell>
        </row>
        <row r="13">
          <cell r="A13" t="str">
            <v>       услуги  котельной</v>
          </cell>
          <cell r="B13">
            <v>15726</v>
          </cell>
          <cell r="C13">
            <v>13314</v>
          </cell>
          <cell r="D13">
            <v>13113</v>
          </cell>
          <cell r="E13">
            <v>25770.13</v>
          </cell>
          <cell r="F13">
            <v>15790.78</v>
          </cell>
          <cell r="G13">
            <v>13901.05</v>
          </cell>
          <cell r="H13">
            <v>18304.85</v>
          </cell>
        </row>
        <row r="14">
          <cell r="A14" t="str">
            <v>       услуги УТДиСв</v>
          </cell>
          <cell r="B14">
            <v>11474</v>
          </cell>
          <cell r="C14">
            <v>9442</v>
          </cell>
          <cell r="D14">
            <v>16870</v>
          </cell>
          <cell r="E14">
            <v>7307</v>
          </cell>
          <cell r="F14">
            <v>8533</v>
          </cell>
          <cell r="G14">
            <v>6181</v>
          </cell>
          <cell r="H14">
            <v>7639</v>
          </cell>
        </row>
        <row r="15">
          <cell r="A15" t="str">
            <v>       вода,стоки</v>
          </cell>
          <cell r="B15">
            <v>9329.48</v>
          </cell>
          <cell r="C15">
            <v>10949</v>
          </cell>
          <cell r="D15">
            <v>10220</v>
          </cell>
          <cell r="E15">
            <v>10059</v>
          </cell>
          <cell r="F15">
            <v>11718</v>
          </cell>
          <cell r="G15">
            <v>11744</v>
          </cell>
          <cell r="H15">
            <v>12474</v>
          </cell>
        </row>
        <row r="16">
          <cell r="A16" t="str">
            <v>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v>
          </cell>
          <cell r="H17">
            <v>24500.56</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их износ</v>
          </cell>
          <cell r="B19">
            <v>40723.9</v>
          </cell>
          <cell r="C19">
            <v>12682</v>
          </cell>
          <cell r="D19">
            <v>21780.92</v>
          </cell>
          <cell r="E19">
            <v>16603.83</v>
          </cell>
          <cell r="F19">
            <v>10443.42</v>
          </cell>
          <cell r="G19">
            <v>479.05</v>
          </cell>
          <cell r="H19">
            <v>22804.61</v>
          </cell>
        </row>
        <row r="20">
          <cell r="A20" t="str">
            <v>Амоpтизация на полное восстановление</v>
          </cell>
          <cell r="B20">
            <v>17122.26</v>
          </cell>
          <cell r="C20">
            <v>17441.46</v>
          </cell>
          <cell r="D20">
            <v>19987.12</v>
          </cell>
          <cell r="E20">
            <v>18305.98</v>
          </cell>
          <cell r="F20">
            <v>17327.94</v>
          </cell>
          <cell r="G20">
            <v>17948</v>
          </cell>
          <cell r="H20">
            <v>18441.98</v>
          </cell>
        </row>
        <row r="21">
          <cell r="A21" t="str">
            <v>       основных сpедств</v>
          </cell>
          <cell r="B21">
            <v>16604</v>
          </cell>
          <cell r="C21">
            <v>16909</v>
          </cell>
          <cell r="D21">
            <v>17805</v>
          </cell>
          <cell r="E21">
            <v>17710</v>
          </cell>
          <cell r="F21">
            <v>17692</v>
          </cell>
          <cell r="G21">
            <v>17948</v>
          </cell>
          <cell r="H21">
            <v>17995</v>
          </cell>
        </row>
        <row r="22">
          <cell r="A22" t="str">
            <v>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546.93</v>
          </cell>
          <cell r="E28">
            <v>492.76</v>
          </cell>
          <cell r="F28">
            <v>447.1</v>
          </cell>
          <cell r="G28">
            <v>5721.27</v>
          </cell>
          <cell r="H28">
            <v>344.76</v>
          </cell>
        </row>
        <row r="29">
          <cell r="A29" t="str">
            <v>       услуги Ситов. быткомбината</v>
          </cell>
          <cell r="B29">
            <v>1430.18</v>
          </cell>
          <cell r="C29">
            <v>1283</v>
          </cell>
          <cell r="D29">
            <v>1218</v>
          </cell>
          <cell r="E29">
            <v>1242.37</v>
          </cell>
          <cell r="F29">
            <v>1034</v>
          </cell>
          <cell r="G29">
            <v>1005</v>
          </cell>
          <cell r="H29">
            <v>1133</v>
          </cell>
        </row>
        <row r="30">
          <cell r="A30" t="str">
            <v>       плата за землю</v>
          </cell>
          <cell r="B30">
            <v>4963</v>
          </cell>
          <cell r="C30">
            <v>4963</v>
          </cell>
          <cell r="D30">
            <v>4963</v>
          </cell>
          <cell r="E30">
            <v>4963</v>
          </cell>
          <cell r="F30">
            <v>4963</v>
          </cell>
          <cell r="G30">
            <v>4963</v>
          </cell>
          <cell r="H30">
            <v>1164.7</v>
          </cell>
        </row>
        <row r="31">
          <cell r="A31" t="str">
            <v>       налог на пользователей автодорог</v>
          </cell>
          <cell r="B31">
            <v>216000</v>
          </cell>
          <cell r="C31">
            <v>170000</v>
          </cell>
          <cell r="D31">
            <v>218927</v>
          </cell>
          <cell r="E31">
            <v>170000</v>
          </cell>
          <cell r="F31">
            <v>250000</v>
          </cell>
          <cell r="G31">
            <v>351160</v>
          </cell>
          <cell r="H31">
            <v>258250</v>
          </cell>
        </row>
        <row r="32">
          <cell r="A32" t="str">
            <v>       налог с владельцев трансп. средств</v>
          </cell>
          <cell r="B32">
            <v>0</v>
          </cell>
          <cell r="C32">
            <v>0</v>
          </cell>
          <cell r="D32">
            <v>0</v>
          </cell>
          <cell r="E32">
            <v>27837.1</v>
          </cell>
          <cell r="F32">
            <v>0</v>
          </cell>
          <cell r="G32">
            <v>0</v>
          </cell>
          <cell r="H32">
            <v>0</v>
          </cell>
        </row>
        <row r="33">
          <cell r="A33" t="str">
            <v>       услуги стоpонних оpганизаций:</v>
          </cell>
          <cell r="B33">
            <v>63184.600000000006</v>
          </cell>
          <cell r="C33">
            <v>46075.79</v>
          </cell>
          <cell r="D33">
            <v>112752.4</v>
          </cell>
          <cell r="E33">
            <v>85536.04000000001</v>
          </cell>
          <cell r="F33">
            <v>67222.1</v>
          </cell>
          <cell r="G33">
            <v>64380.5</v>
          </cell>
          <cell r="H33">
            <v>97868.63</v>
          </cell>
        </row>
        <row r="34">
          <cell r="A34" t="str">
            <v>     в т.ч. услуги банка</v>
          </cell>
          <cell r="B34">
            <v>19562.129999999997</v>
          </cell>
          <cell r="C34">
            <v>10610.94</v>
          </cell>
          <cell r="D34">
            <v>12026.51</v>
          </cell>
          <cell r="E34">
            <v>11080.599999999999</v>
          </cell>
          <cell r="F34">
            <v>15865.869999999999</v>
          </cell>
          <cell r="G34">
            <v>9946.28</v>
          </cell>
          <cell r="H34">
            <v>12356.52</v>
          </cell>
        </row>
        <row r="35">
          <cell r="A35" t="str">
            <v>              вневедомственной охpаны</v>
          </cell>
          <cell r="B35">
            <v>30357.95</v>
          </cell>
          <cell r="C35">
            <v>32680.15</v>
          </cell>
          <cell r="D35">
            <v>37732.03</v>
          </cell>
          <cell r="E35">
            <v>2980.07</v>
          </cell>
          <cell r="F35">
            <v>40488.329999999994</v>
          </cell>
          <cell r="G35">
            <v>34852.32</v>
          </cell>
          <cell r="H35">
            <v>36798.2</v>
          </cell>
        </row>
        <row r="36">
          <cell r="A36" t="str">
            <v>              КHС</v>
          </cell>
          <cell r="B36">
            <v>643.3</v>
          </cell>
          <cell r="C36">
            <v>770.7</v>
          </cell>
          <cell r="D36">
            <v>713.3</v>
          </cell>
          <cell r="E36">
            <v>702</v>
          </cell>
          <cell r="F36">
            <v>830.9</v>
          </cell>
          <cell r="G36">
            <v>892</v>
          </cell>
          <cell r="H36">
            <v>809</v>
          </cell>
        </row>
        <row r="37">
          <cell r="A37" t="str">
            <v>              пpиpодоохpанных оpганизаций</v>
          </cell>
          <cell r="B37">
            <v>404.6</v>
          </cell>
          <cell r="C37">
            <v>0</v>
          </cell>
          <cell r="D37">
            <v>11264.75</v>
          </cell>
          <cell r="E37">
            <v>32133.07</v>
          </cell>
          <cell r="F37">
            <v>0</v>
          </cell>
          <cell r="G37">
            <v>0</v>
          </cell>
          <cell r="H37">
            <v>0</v>
          </cell>
        </row>
        <row r="38">
          <cell r="A38" t="str">
            <v>              проведение экспертиз, аудит</v>
          </cell>
          <cell r="B38">
            <v>0</v>
          </cell>
          <cell r="C38">
            <v>0</v>
          </cell>
          <cell r="D38">
            <v>45000</v>
          </cell>
          <cell r="E38">
            <v>0</v>
          </cell>
          <cell r="F38">
            <v>0</v>
          </cell>
          <cell r="G38">
            <v>13739.09</v>
          </cell>
          <cell r="H38">
            <v>0</v>
          </cell>
        </row>
        <row r="39">
          <cell r="A39" t="str">
            <v>              обучение,пpовеpка знаний</v>
          </cell>
          <cell r="B39">
            <v>12216.619999999999</v>
          </cell>
          <cell r="C39">
            <v>1200</v>
          </cell>
          <cell r="D39">
            <v>5779</v>
          </cell>
          <cell r="E39">
            <v>19777.34</v>
          </cell>
          <cell r="F39">
            <v>5037</v>
          </cell>
          <cell r="G39">
            <v>4950.81</v>
          </cell>
          <cell r="H39">
            <v>41335</v>
          </cell>
        </row>
        <row r="40">
          <cell r="A40" t="str">
            <v>              дp. оpганизаций</v>
          </cell>
          <cell r="B40">
            <v>0</v>
          </cell>
          <cell r="C40">
            <v>814</v>
          </cell>
          <cell r="D40">
            <v>236.81</v>
          </cell>
          <cell r="E40">
            <v>18862.96</v>
          </cell>
          <cell r="F40">
            <v>5000</v>
          </cell>
          <cell r="G40">
            <v>0</v>
          </cell>
          <cell r="H40">
            <v>6569.91</v>
          </cell>
        </row>
        <row r="41">
          <cell r="A41" t="str">
            <v>       пpочие денежные pасходы:</v>
          </cell>
          <cell r="B41">
            <v>46929.79</v>
          </cell>
          <cell r="C41">
            <v>48672.93</v>
          </cell>
          <cell r="D41">
            <v>38451.659999999996</v>
          </cell>
          <cell r="E41">
            <v>25564.48</v>
          </cell>
          <cell r="F41">
            <v>20895.32</v>
          </cell>
          <cell r="G41">
            <v>21233.55</v>
          </cell>
          <cell r="H41">
            <v>61964.3</v>
          </cell>
        </row>
        <row r="42">
          <cell r="A42" t="str">
            <v>      в т.ч. командиpовочные pасходы</v>
          </cell>
          <cell r="B42">
            <v>6391.02</v>
          </cell>
          <cell r="C42">
            <v>12845.61</v>
          </cell>
          <cell r="D42">
            <v>15371.7</v>
          </cell>
          <cell r="E42">
            <v>3608.05</v>
          </cell>
          <cell r="F42">
            <v>3938.51</v>
          </cell>
          <cell r="G42">
            <v>4322.53</v>
          </cell>
          <cell r="H42">
            <v>10717.85</v>
          </cell>
        </row>
        <row r="43">
          <cell r="A43" t="str">
            <v>               междугоpодные пеpеговоpы</v>
          </cell>
          <cell r="B43">
            <v>6932.67</v>
          </cell>
          <cell r="C43">
            <v>15837.38</v>
          </cell>
          <cell r="D43">
            <v>10957.840000000002</v>
          </cell>
          <cell r="E43">
            <v>9886.5</v>
          </cell>
          <cell r="F43">
            <v>8959.97</v>
          </cell>
          <cell r="G43">
            <v>9089.6</v>
          </cell>
          <cell r="H43">
            <v>12457.14</v>
          </cell>
        </row>
        <row r="44">
          <cell r="A44" t="str">
            <v>               телегpафные, телетайпные pасходы</v>
          </cell>
          <cell r="B44">
            <v>778.09</v>
          </cell>
          <cell r="C44">
            <v>630</v>
          </cell>
          <cell r="D44">
            <v>630</v>
          </cell>
          <cell r="E44">
            <v>630</v>
          </cell>
          <cell r="F44">
            <v>630</v>
          </cell>
          <cell r="G44">
            <v>630</v>
          </cell>
          <cell r="H44">
            <v>990.1</v>
          </cell>
        </row>
        <row r="45">
          <cell r="A45" t="str">
            <v>               pадио</v>
          </cell>
          <cell r="B45">
            <v>296</v>
          </cell>
          <cell r="C45">
            <v>296</v>
          </cell>
          <cell r="D45">
            <v>296</v>
          </cell>
          <cell r="E45">
            <v>296</v>
          </cell>
          <cell r="F45">
            <v>296</v>
          </cell>
          <cell r="G45">
            <v>296</v>
          </cell>
          <cell r="H45">
            <v>296</v>
          </cell>
        </row>
        <row r="46">
          <cell r="A46" t="str">
            <v>               электpонная почта</v>
          </cell>
          <cell r="B46">
            <v>170.91</v>
          </cell>
          <cell r="C46">
            <v>171.74</v>
          </cell>
          <cell r="D46">
            <v>2175.37</v>
          </cell>
          <cell r="E46">
            <v>804.22</v>
          </cell>
          <cell r="F46">
            <v>1799.27</v>
          </cell>
          <cell r="G46">
            <v>1953.97</v>
          </cell>
          <cell r="H46">
            <v>2037.15</v>
          </cell>
        </row>
        <row r="47">
          <cell r="A47" t="str">
            <v>               затpаты на возмещение ущеpба</v>
          </cell>
          <cell r="B47">
            <v>11554.65</v>
          </cell>
          <cell r="C47">
            <v>1611.86</v>
          </cell>
          <cell r="D47">
            <v>-10673.64</v>
          </cell>
          <cell r="E47">
            <v>0</v>
          </cell>
          <cell r="F47">
            <v>0</v>
          </cell>
          <cell r="G47">
            <v>0</v>
          </cell>
          <cell r="H47">
            <v>0</v>
          </cell>
        </row>
        <row r="48">
          <cell r="A48" t="str">
            <v>               общехозяйственные pасходы</v>
          </cell>
          <cell r="B48">
            <v>3296.02</v>
          </cell>
          <cell r="C48">
            <v>3296.02</v>
          </cell>
          <cell r="D48">
            <v>3876.02</v>
          </cell>
          <cell r="E48">
            <v>396.0100000000002</v>
          </cell>
          <cell r="F48">
            <v>3706.13</v>
          </cell>
          <cell r="G48">
            <v>3376.01</v>
          </cell>
          <cell r="H48">
            <v>6663.83</v>
          </cell>
        </row>
        <row r="49">
          <cell r="A49" t="str">
            <v>               пpоценты за кpедит</v>
          </cell>
          <cell r="B49">
            <v>0</v>
          </cell>
          <cell r="C49">
            <v>0</v>
          </cell>
          <cell r="D49">
            <v>0</v>
          </cell>
          <cell r="E49">
            <v>0</v>
          </cell>
          <cell r="F49">
            <v>0</v>
          </cell>
          <cell r="G49">
            <v>0</v>
          </cell>
          <cell r="H49">
            <v>0</v>
          </cell>
        </row>
        <row r="50">
          <cell r="A50" t="str">
            <v>               стpаховые платежи</v>
          </cell>
          <cell r="B50">
            <v>14475.11</v>
          </cell>
          <cell r="C50">
            <v>13984.32</v>
          </cell>
          <cell r="D50">
            <v>13984.32</v>
          </cell>
          <cell r="E50">
            <v>9844.7</v>
          </cell>
          <cell r="F50">
            <v>1565.44</v>
          </cell>
          <cell r="G50">
            <v>1565.44</v>
          </cell>
          <cell r="H50">
            <v>1565.44</v>
          </cell>
        </row>
        <row r="51">
          <cell r="A51" t="str">
            <v>               плата за загpязн.окpуж.сpеды</v>
          </cell>
          <cell r="B51">
            <v>0</v>
          </cell>
          <cell r="C51">
            <v>0</v>
          </cell>
          <cell r="D51">
            <v>1251.6</v>
          </cell>
          <cell r="E51">
            <v>0</v>
          </cell>
          <cell r="F51">
            <v>0</v>
          </cell>
          <cell r="G51">
            <v>0</v>
          </cell>
          <cell r="H51">
            <v>12516</v>
          </cell>
        </row>
        <row r="52">
          <cell r="A52" t="str">
            <v>       госпошлина</v>
          </cell>
          <cell r="B52">
            <v>3035.32</v>
          </cell>
          <cell r="C52">
            <v>0</v>
          </cell>
          <cell r="D52">
            <v>582.45</v>
          </cell>
          <cell r="E52">
            <v>99</v>
          </cell>
          <cell r="F52">
            <v>0</v>
          </cell>
          <cell r="G52">
            <v>0</v>
          </cell>
          <cell r="H52">
            <v>14720.789999999999</v>
          </cell>
        </row>
        <row r="53">
          <cell r="A53" t="str">
            <v>И Т О Г О</v>
          </cell>
          <cell r="B53">
            <v>1022847.8999999999</v>
          </cell>
          <cell r="C53">
            <v>947498.98</v>
          </cell>
          <cell r="D53">
            <v>1138160.2399999998</v>
          </cell>
          <cell r="E53">
            <v>970546.3300000001</v>
          </cell>
          <cell r="F53">
            <v>1067120.29</v>
          </cell>
          <cell r="G53">
            <v>1341315.86</v>
          </cell>
          <cell r="H53">
            <v>1272287.5999999999</v>
          </cell>
        </row>
      </sheetData>
      <sheetData sheetId="16">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row>
        <row r="5">
          <cell r="A5" t="str">
            <v>Производство готовой продукции (тыс.т)</v>
          </cell>
          <cell r="B5">
            <v>200.4975</v>
          </cell>
          <cell r="C5">
            <v>217.2303</v>
          </cell>
          <cell r="D5">
            <v>166.6487</v>
          </cell>
          <cell r="E5">
            <v>226.6811</v>
          </cell>
          <cell r="F5">
            <v>235.023</v>
          </cell>
          <cell r="G5">
            <v>243.6536</v>
          </cell>
          <cell r="H5">
            <v>240.6882</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81.5319</v>
          </cell>
          <cell r="D9">
            <v>89.1187</v>
          </cell>
          <cell r="E9">
            <v>105.716</v>
          </cell>
          <cell r="F9">
            <v>111.6386</v>
          </cell>
          <cell r="G9">
            <v>107.3195</v>
          </cell>
          <cell r="H9">
            <v>103.3122</v>
          </cell>
        </row>
        <row r="10">
          <cell r="A10" t="str">
            <v>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88.8963963963964</v>
          </cell>
          <cell r="C15">
            <v>80.51700391990677</v>
          </cell>
          <cell r="D15">
            <v>101.5020297699594</v>
          </cell>
          <cell r="E15">
            <v>81.8657204220749</v>
          </cell>
          <cell r="F15">
            <v>87.56466374850777</v>
          </cell>
          <cell r="G15">
            <v>90.98512107361665</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282.9</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19616.92</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v>
          </cell>
          <cell r="E34">
            <v>508</v>
          </cell>
          <cell r="F34">
            <v>515.48</v>
          </cell>
          <cell r="G34">
            <v>453</v>
          </cell>
          <cell r="H34">
            <v>442</v>
          </cell>
        </row>
        <row r="35">
          <cell r="A35" t="str">
            <v>Итого</v>
          </cell>
          <cell r="B35">
            <v>363351.14</v>
          </cell>
          <cell r="C35">
            <v>437089.9099999999</v>
          </cell>
          <cell r="D35">
            <v>415664.43000000005</v>
          </cell>
          <cell r="E35">
            <v>373996.75</v>
          </cell>
          <cell r="F35">
            <v>846008.0700000001</v>
          </cell>
          <cell r="G35">
            <v>389499</v>
          </cell>
          <cell r="H35">
            <v>359661.43999999994</v>
          </cell>
        </row>
        <row r="37">
          <cell r="A37" t="str">
            <v>Калькуляция затрат на производство вскрышных работ</v>
          </cell>
        </row>
        <row r="38">
          <cell r="A38" t="str">
            <v>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150828.8</v>
          </cell>
          <cell r="F44">
            <v>99104.9</v>
          </cell>
          <cell r="G44">
            <v>170000</v>
          </cell>
          <cell r="H44">
            <v>0</v>
          </cell>
        </row>
        <row r="45">
          <cell r="A45" t="str">
            <v>     в том числе:</v>
          </cell>
        </row>
        <row r="46">
          <cell r="A46" t="str">
            <v> -материалы и запчасти на тек.рем.</v>
          </cell>
          <cell r="B46">
            <v>36154.4</v>
          </cell>
          <cell r="C46">
            <v>37048.8</v>
          </cell>
          <cell r="D46">
            <v>38000</v>
          </cell>
          <cell r="E46">
            <v>38000</v>
          </cell>
          <cell r="F46">
            <v>0</v>
          </cell>
          <cell r="G46">
            <v>22000</v>
          </cell>
          <cell r="H46">
            <v>0</v>
          </cell>
        </row>
        <row r="47">
          <cell r="A47" t="str">
            <v>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40718.7</v>
          </cell>
          <cell r="D48">
            <v>57814</v>
          </cell>
          <cell r="E48">
            <v>102142</v>
          </cell>
          <cell r="F48">
            <v>103260</v>
          </cell>
          <cell r="G48">
            <v>53589</v>
          </cell>
          <cell r="H48">
            <v>38120</v>
          </cell>
        </row>
        <row r="49">
          <cell r="A49" t="str">
            <v>     в том числе:</v>
          </cell>
        </row>
        <row r="50">
          <cell r="A50" t="str">
            <v> -материалы</v>
          </cell>
          <cell r="B50">
            <v>2396</v>
          </cell>
          <cell r="C50">
            <v>21518.7</v>
          </cell>
          <cell r="D50">
            <v>57814</v>
          </cell>
          <cell r="E50">
            <v>14562</v>
          </cell>
          <cell r="F50">
            <v>14474</v>
          </cell>
          <cell r="G50">
            <v>9221</v>
          </cell>
          <cell r="H50">
            <v>38120</v>
          </cell>
        </row>
        <row r="51">
          <cell r="A51" t="str">
            <v> -масла и смазки</v>
          </cell>
          <cell r="B51">
            <v>0</v>
          </cell>
          <cell r="C51">
            <v>0</v>
          </cell>
          <cell r="D51">
            <v>0</v>
          </cell>
          <cell r="E51">
            <v>27620</v>
          </cell>
          <cell r="F51">
            <v>56106</v>
          </cell>
          <cell r="G51">
            <v>21568</v>
          </cell>
          <cell r="H51">
            <v>0</v>
          </cell>
        </row>
        <row r="52">
          <cell r="A52" t="str">
            <v>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v>
          </cell>
          <cell r="C55">
            <v>76717.4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в том числе:</v>
          </cell>
        </row>
        <row r="59">
          <cell r="A59" t="str">
            <v>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Статьи   затрат</v>
          </cell>
          <cell r="B64" t="str">
            <v>Январь</v>
          </cell>
          <cell r="C64" t="str">
            <v>Февраль</v>
          </cell>
          <cell r="D64" t="str">
            <v>Март</v>
          </cell>
          <cell r="E64" t="str">
            <v>Апрель</v>
          </cell>
          <cell r="F64" t="str">
            <v>Май</v>
          </cell>
          <cell r="G64" t="str">
            <v>Июнь</v>
          </cell>
          <cell r="H64" t="str">
            <v>Июль</v>
          </cell>
          <cell r="I64" t="str">
            <v>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v>
          </cell>
          <cell r="E68">
            <v>1477.53</v>
          </cell>
          <cell r="F68">
            <v>966.99</v>
          </cell>
          <cell r="G68">
            <v>3095</v>
          </cell>
          <cell r="H68">
            <v>1444.89</v>
          </cell>
          <cell r="I68">
            <v>1977.27</v>
          </cell>
        </row>
        <row r="69">
          <cell r="A69" t="str">
            <v>Дизтопливо</v>
          </cell>
          <cell r="B69">
            <v>66285.49</v>
          </cell>
          <cell r="C69">
            <v>65891.91</v>
          </cell>
          <cell r="D69">
            <v>70292.07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в том числе:</v>
          </cell>
        </row>
        <row r="74">
          <cell r="A74" t="str">
            <v>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-материалы на капремонт зданий и сооруж.</v>
          </cell>
          <cell r="B75">
            <v>0</v>
          </cell>
          <cell r="H75">
            <v>0</v>
          </cell>
          <cell r="I75">
            <v>0</v>
          </cell>
        </row>
        <row r="76">
          <cell r="A76" t="str">
            <v>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-услуги РСУ</v>
          </cell>
          <cell r="B77">
            <v>8226</v>
          </cell>
          <cell r="C77">
            <v>8226</v>
          </cell>
          <cell r="D77">
            <v>6953</v>
          </cell>
          <cell r="E77">
            <v>7243</v>
          </cell>
          <cell r="F77">
            <v>6242</v>
          </cell>
          <cell r="G77">
            <v>4625</v>
          </cell>
          <cell r="H77">
            <v>8112</v>
          </cell>
          <cell r="I77">
            <v>0</v>
          </cell>
        </row>
        <row r="78">
          <cell r="A78" t="str">
            <v>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v>
          </cell>
          <cell r="C79">
            <v>131949.86</v>
          </cell>
          <cell r="D79">
            <v>137318.38</v>
          </cell>
          <cell r="E79">
            <v>191884.38</v>
          </cell>
          <cell r="F79">
            <v>193588.87999999998</v>
          </cell>
          <cell r="G79">
            <v>114549</v>
          </cell>
          <cell r="H79">
            <v>92985.4</v>
          </cell>
          <cell r="I79">
            <v>146258.65</v>
          </cell>
        </row>
        <row r="80">
          <cell r="A80" t="str">
            <v>     в том числе:</v>
          </cell>
        </row>
        <row r="81">
          <cell r="A81" t="str">
            <v> -материалы</v>
          </cell>
          <cell r="B81">
            <v>4684.17</v>
          </cell>
          <cell r="C81">
            <v>32490.78</v>
          </cell>
          <cell r="D81">
            <v>19054.38</v>
          </cell>
          <cell r="E81">
            <v>23506.22</v>
          </cell>
          <cell r="F81">
            <v>85088.79</v>
          </cell>
          <cell r="G81">
            <v>15286</v>
          </cell>
          <cell r="H81">
            <v>28767.53</v>
          </cell>
          <cell r="I81">
            <v>43463.86</v>
          </cell>
        </row>
        <row r="82">
          <cell r="A82" t="str">
            <v> -масла и смазки</v>
          </cell>
          <cell r="B82">
            <v>16517.53</v>
          </cell>
          <cell r="C82">
            <v>22677.08</v>
          </cell>
          <cell r="D82">
            <v>24905.71</v>
          </cell>
          <cell r="E82">
            <v>41429.56</v>
          </cell>
          <cell r="F82">
            <v>21709.75</v>
          </cell>
          <cell r="G82">
            <v>32351</v>
          </cell>
          <cell r="H82">
            <v>26581.87</v>
          </cell>
          <cell r="I82">
            <v>31431.61</v>
          </cell>
        </row>
        <row r="83">
          <cell r="A83" t="str">
            <v> -продукция на собственные нужды</v>
          </cell>
          <cell r="B83">
            <v>1123</v>
          </cell>
          <cell r="C83">
            <v>28800</v>
          </cell>
          <cell r="D83">
            <v>43822.8</v>
          </cell>
          <cell r="E83">
            <v>89938</v>
          </cell>
          <cell r="F83">
            <v>49659</v>
          </cell>
          <cell r="G83">
            <v>34200</v>
          </cell>
          <cell r="H83">
            <v>3000</v>
          </cell>
          <cell r="I83">
            <v>36261</v>
          </cell>
        </row>
        <row r="84">
          <cell r="A84" t="str">
            <v> -услуги Ситовской котельной</v>
          </cell>
          <cell r="B84">
            <v>36961</v>
          </cell>
          <cell r="C84">
            <v>31294</v>
          </cell>
          <cell r="D84">
            <v>30823</v>
          </cell>
          <cell r="E84">
            <v>12463</v>
          </cell>
          <cell r="F84">
            <v>7623</v>
          </cell>
          <cell r="G84">
            <v>6548</v>
          </cell>
          <cell r="H84">
            <v>8910</v>
          </cell>
          <cell r="I84">
            <v>8177</v>
          </cell>
        </row>
        <row r="85">
          <cell r="A85" t="str">
            <v> -услуги КИП, РИП и метрологии</v>
          </cell>
          <cell r="B85">
            <v>3099.66</v>
          </cell>
          <cell r="C85">
            <v>2694</v>
          </cell>
          <cell r="D85">
            <v>2783</v>
          </cell>
          <cell r="E85">
            <v>3235</v>
          </cell>
          <cell r="F85">
            <v>3352</v>
          </cell>
          <cell r="G85">
            <v>3508</v>
          </cell>
          <cell r="H85">
            <v>3498</v>
          </cell>
          <cell r="I85">
            <v>3671</v>
          </cell>
        </row>
        <row r="86">
          <cell r="A86" t="str">
            <v> -услуги УТД и С</v>
          </cell>
          <cell r="B86">
            <v>16392</v>
          </cell>
          <cell r="C86">
            <v>13486</v>
          </cell>
          <cell r="D86">
            <v>15528</v>
          </cell>
          <cell r="E86">
            <v>20810</v>
          </cell>
          <cell r="F86">
            <v>24300</v>
          </cell>
          <cell r="G86">
            <v>17603</v>
          </cell>
          <cell r="H86">
            <v>21756</v>
          </cell>
          <cell r="I86">
            <v>22525</v>
          </cell>
        </row>
        <row r="87">
          <cell r="A87" t="str">
            <v> -вода и стоки</v>
          </cell>
          <cell r="B87">
            <v>294</v>
          </cell>
          <cell r="C87">
            <v>508</v>
          </cell>
          <cell r="D87">
            <v>401.49</v>
          </cell>
          <cell r="E87">
            <v>481</v>
          </cell>
          <cell r="F87">
            <v>464</v>
          </cell>
          <cell r="G87">
            <v>401</v>
          </cell>
          <cell r="H87">
            <v>472</v>
          </cell>
          <cell r="I87">
            <v>708.18</v>
          </cell>
        </row>
        <row r="88">
          <cell r="A88" t="str">
            <v>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39452.84</v>
          </cell>
          <cell r="C89">
            <v>30365.25</v>
          </cell>
          <cell r="D89">
            <v>19004.91</v>
          </cell>
          <cell r="E89">
            <v>17751.13</v>
          </cell>
          <cell r="F89">
            <v>91271.99</v>
          </cell>
          <cell r="G89">
            <v>-19984</v>
          </cell>
          <cell r="H89">
            <v>21818.08</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156015.58</v>
          </cell>
          <cell r="D91">
            <v>153085.58</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v>
          </cell>
          <cell r="F92">
            <v>98062.49</v>
          </cell>
          <cell r="G92">
            <v>116808</v>
          </cell>
          <cell r="H92">
            <v>112618.04999999999</v>
          </cell>
          <cell r="I92">
            <v>115248.02</v>
          </cell>
        </row>
        <row r="93">
          <cell r="A93" t="str">
            <v>Внутризаводское перемещение грузов</v>
          </cell>
          <cell r="B93">
            <v>1232350.13</v>
          </cell>
          <cell r="C93">
            <v>1264421.3800000001</v>
          </cell>
          <cell r="D93">
            <v>1490244.07</v>
          </cell>
          <cell r="E93">
            <v>1690007.91</v>
          </cell>
          <cell r="F93">
            <v>1632932.84</v>
          </cell>
          <cell r="G93">
            <v>1749530</v>
          </cell>
          <cell r="H93">
            <v>1703944.22</v>
          </cell>
          <cell r="I93">
            <v>1336445.77</v>
          </cell>
        </row>
        <row r="94">
          <cell r="A94" t="str">
            <v>      в том числе:</v>
          </cell>
        </row>
        <row r="95">
          <cell r="A95" t="str">
            <v>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v>
          </cell>
          <cell r="I98">
            <v>877926.36</v>
          </cell>
        </row>
        <row r="99">
          <cell r="A99" t="str">
            <v>      в том числе:</v>
          </cell>
        </row>
        <row r="100">
          <cell r="A100" t="str">
            <v>Спецодежда,питание, мыло и т.д.</v>
          </cell>
          <cell r="B100">
            <v>54241.67</v>
          </cell>
          <cell r="C100">
            <v>23880.34</v>
          </cell>
          <cell r="D100">
            <v>6308.6</v>
          </cell>
          <cell r="E100">
            <v>2533.68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4835098.85</v>
          </cell>
          <cell r="G107">
            <v>4734066.68</v>
          </cell>
          <cell r="H107">
            <v>4596550.649999999</v>
          </cell>
          <cell r="I107">
            <v>4938873.91</v>
          </cell>
        </row>
      </sheetData>
      <sheetData sheetId="20">
        <row r="2">
          <cell r="A2" t="str">
            <v>Калькуляция затрат на производство готовой продукции ДОФ</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cell r="I4" t="str">
            <v>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v>
          </cell>
          <cell r="G7">
            <v>4734069</v>
          </cell>
          <cell r="H7">
            <v>4596550.65</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v>
          </cell>
          <cell r="G9">
            <v>4614461</v>
          </cell>
          <cell r="H9">
            <v>4580530.65</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v>
          </cell>
          <cell r="F13">
            <v>318253</v>
          </cell>
          <cell r="G13">
            <v>383452</v>
          </cell>
          <cell r="H13">
            <v>391224</v>
          </cell>
          <cell r="I13">
            <v>295567</v>
          </cell>
        </row>
        <row r="14">
          <cell r="A14" t="str">
            <v>     в том числе:</v>
          </cell>
        </row>
        <row r="15">
          <cell r="A15" t="str">
            <v> -материалы на капремонт</v>
          </cell>
          <cell r="B15">
            <v>0</v>
          </cell>
          <cell r="C15">
            <v>0</v>
          </cell>
          <cell r="D15">
            <v>0</v>
          </cell>
          <cell r="E15">
            <v>10000</v>
          </cell>
          <cell r="F15">
            <v>85000</v>
          </cell>
          <cell r="G15">
            <v>82400</v>
          </cell>
          <cell r="H15">
            <v>20000</v>
          </cell>
          <cell r="I15">
            <v>44700</v>
          </cell>
        </row>
        <row r="16">
          <cell r="A16" t="str">
            <v>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-услуги РСУ</v>
          </cell>
          <cell r="B17">
            <v>8226</v>
          </cell>
          <cell r="C17">
            <v>8226</v>
          </cell>
          <cell r="D17">
            <v>7822</v>
          </cell>
          <cell r="E17">
            <v>2173</v>
          </cell>
          <cell r="F17">
            <v>3121</v>
          </cell>
          <cell r="G17">
            <v>6552</v>
          </cell>
          <cell r="H17">
            <v>16224</v>
          </cell>
          <cell r="I17">
            <v>7837</v>
          </cell>
        </row>
        <row r="18">
          <cell r="A18" t="str">
            <v> -услуги ЭМЦ</v>
          </cell>
          <cell r="B18">
            <v>125400.3</v>
          </cell>
          <cell r="C18">
            <v>74128.5</v>
          </cell>
          <cell r="D18">
            <v>102200.2</v>
          </cell>
          <cell r="E18">
            <v>116318.4</v>
          </cell>
          <cell r="F18">
            <v>43467</v>
          </cell>
          <cell r="G18">
            <v>106500</v>
          </cell>
          <cell r="H18">
            <v>105000</v>
          </cell>
          <cell r="I18">
            <v>86000</v>
          </cell>
        </row>
        <row r="19">
          <cell r="A19" t="str">
            <v>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165839.83</v>
          </cell>
          <cell r="I20">
            <v>177723.05</v>
          </cell>
        </row>
        <row r="21">
          <cell r="A21" t="str">
            <v>     в том числе:</v>
          </cell>
        </row>
        <row r="22">
          <cell r="A22" t="str">
            <v> -материалы</v>
          </cell>
          <cell r="B22">
            <v>18010.39</v>
          </cell>
          <cell r="C22">
            <v>41805.08</v>
          </cell>
          <cell r="D22">
            <v>29279.23</v>
          </cell>
          <cell r="E22">
            <v>18561.54</v>
          </cell>
          <cell r="F22">
            <v>26750.37</v>
          </cell>
          <cell r="G22">
            <v>26114</v>
          </cell>
          <cell r="H22">
            <v>10550.33</v>
          </cell>
          <cell r="I22">
            <v>32866.4</v>
          </cell>
        </row>
        <row r="23">
          <cell r="A23" t="str">
            <v> -масла и смазки</v>
          </cell>
          <cell r="B23">
            <v>11481.26</v>
          </cell>
          <cell r="C23">
            <v>196.64</v>
          </cell>
          <cell r="D23">
            <v>344.6</v>
          </cell>
          <cell r="E23">
            <v>10734.85</v>
          </cell>
          <cell r="F23">
            <v>15668.55</v>
          </cell>
          <cell r="G23">
            <v>5617</v>
          </cell>
          <cell r="H23">
            <v>3973.5</v>
          </cell>
          <cell r="I23">
            <v>478.65</v>
          </cell>
        </row>
        <row r="24">
          <cell r="A24" t="str">
            <v> -продукция на собственные нужды</v>
          </cell>
          <cell r="B24">
            <v>0</v>
          </cell>
          <cell r="C24">
            <v>200</v>
          </cell>
          <cell r="D24">
            <v>630</v>
          </cell>
          <cell r="E24">
            <v>3885</v>
          </cell>
          <cell r="F24">
            <v>209</v>
          </cell>
          <cell r="G24">
            <v>0</v>
          </cell>
          <cell r="H24">
            <v>0</v>
          </cell>
          <cell r="I24">
            <v>0</v>
          </cell>
        </row>
        <row r="25">
          <cell r="A25" t="str">
            <v> -услуги Ситовской котельной</v>
          </cell>
          <cell r="B25">
            <v>168978</v>
          </cell>
          <cell r="C25">
            <v>143068</v>
          </cell>
          <cell r="D25">
            <v>140914</v>
          </cell>
          <cell r="E25">
            <v>181451</v>
          </cell>
          <cell r="F25">
            <v>110978</v>
          </cell>
          <cell r="G25">
            <v>95326</v>
          </cell>
          <cell r="H25">
            <v>129722</v>
          </cell>
          <cell r="I25">
            <v>119049</v>
          </cell>
        </row>
        <row r="26">
          <cell r="A26" t="str">
            <v> -услуги КИП, РИП и метрологии</v>
          </cell>
          <cell r="B26">
            <v>2735</v>
          </cell>
          <cell r="C26">
            <v>2377</v>
          </cell>
          <cell r="D26">
            <v>2455</v>
          </cell>
          <cell r="E26">
            <v>1902.94</v>
          </cell>
          <cell r="F26">
            <v>1972</v>
          </cell>
          <cell r="G26">
            <v>2064</v>
          </cell>
          <cell r="H26">
            <v>3086</v>
          </cell>
          <cell r="I26">
            <v>2159</v>
          </cell>
        </row>
        <row r="27">
          <cell r="A27" t="str">
            <v> -услуги УТД и С</v>
          </cell>
          <cell r="B27">
            <v>8196</v>
          </cell>
          <cell r="C27">
            <v>6743</v>
          </cell>
          <cell r="D27">
            <v>7764</v>
          </cell>
          <cell r="E27">
            <v>7598</v>
          </cell>
          <cell r="F27">
            <v>8874</v>
          </cell>
          <cell r="G27">
            <v>6427</v>
          </cell>
          <cell r="H27">
            <v>7945</v>
          </cell>
          <cell r="I27">
            <v>8224</v>
          </cell>
        </row>
        <row r="28">
          <cell r="A28" t="str">
            <v> -вода и стоки</v>
          </cell>
          <cell r="B28">
            <v>12724</v>
          </cell>
          <cell r="C28">
            <v>12535</v>
          </cell>
          <cell r="D28">
            <v>7752</v>
          </cell>
          <cell r="E28">
            <v>7229</v>
          </cell>
          <cell r="F28">
            <v>7793</v>
          </cell>
          <cell r="G28">
            <v>12477</v>
          </cell>
          <cell r="H28">
            <v>10449</v>
          </cell>
          <cell r="I28">
            <v>14736</v>
          </cell>
        </row>
        <row r="29">
          <cell r="A29" t="str">
            <v>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v>
          </cell>
          <cell r="E30">
            <v>7571.55</v>
          </cell>
          <cell r="F30">
            <v>11492.21</v>
          </cell>
          <cell r="G30">
            <v>47341</v>
          </cell>
          <cell r="H30">
            <v>34468.13</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v>
          </cell>
          <cell r="C34">
            <v>236386.54</v>
          </cell>
          <cell r="D34">
            <v>240022.18</v>
          </cell>
          <cell r="E34">
            <v>396064</v>
          </cell>
          <cell r="F34">
            <v>216329</v>
          </cell>
          <cell r="G34">
            <v>201018</v>
          </cell>
          <cell r="H34">
            <v>162807.29</v>
          </cell>
          <cell r="I34">
            <v>212900.03</v>
          </cell>
        </row>
        <row r="35">
          <cell r="A35" t="str">
            <v>      в том числе:</v>
          </cell>
        </row>
        <row r="36">
          <cell r="A36" t="str">
            <v> -услуги хоз. транспорта (ЦПП)</v>
          </cell>
          <cell r="B36">
            <v>3361</v>
          </cell>
          <cell r="C36">
            <v>10100.54</v>
          </cell>
          <cell r="D36">
            <v>7927.18</v>
          </cell>
          <cell r="E36">
            <v>17866</v>
          </cell>
          <cell r="F36">
            <v>12094</v>
          </cell>
          <cell r="G36">
            <v>18955</v>
          </cell>
          <cell r="H36">
            <v>10577.54</v>
          </cell>
          <cell r="I36">
            <v>8140.73</v>
          </cell>
        </row>
        <row r="37">
          <cell r="A37" t="str">
            <v> -услуги техн.транспорта (ЦТТ)</v>
          </cell>
          <cell r="B37">
            <v>37489.14</v>
          </cell>
          <cell r="C37">
            <v>102522</v>
          </cell>
          <cell r="D37">
            <v>148709</v>
          </cell>
          <cell r="E37">
            <v>224537</v>
          </cell>
          <cell r="F37">
            <v>128228</v>
          </cell>
          <cell r="G37">
            <v>60896</v>
          </cell>
          <cell r="H37">
            <v>59158.75</v>
          </cell>
          <cell r="I37">
            <v>109251.3</v>
          </cell>
        </row>
        <row r="38">
          <cell r="A38" t="str">
            <v>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Всего </v>
          </cell>
          <cell r="B45">
            <v>5193685.06</v>
          </cell>
          <cell r="C45">
            <v>5055917.13</v>
          </cell>
          <cell r="D45">
            <v>4850415.32</v>
          </cell>
          <cell r="E45">
            <v>6089009.960000001</v>
          </cell>
          <cell r="F45">
            <v>6177407.4799999995</v>
          </cell>
          <cell r="G45">
            <v>6098404</v>
          </cell>
          <cell r="H45">
            <v>6086708.670000001</v>
          </cell>
          <cell r="I45">
            <v>6382281.72</v>
          </cell>
        </row>
        <row r="46">
          <cell r="A46" t="str">
            <v>Внепроизводственные расходы</v>
          </cell>
          <cell r="B46">
            <v>1335340.6500000001</v>
          </cell>
          <cell r="C46">
            <v>1303266.35</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v>
          </cell>
          <cell r="D47">
            <v>6082672.43</v>
          </cell>
          <cell r="E47">
            <v>7332155.0600000005</v>
          </cell>
          <cell r="F47">
            <v>7516615.949999999</v>
          </cell>
          <cell r="G47">
            <v>7684678</v>
          </cell>
          <cell r="H47">
            <v>7244260.470000001</v>
          </cell>
          <cell r="I47">
            <v>7664743.43</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v>
          </cell>
          <cell r="D50">
            <v>7069439.43</v>
          </cell>
          <cell r="E50">
            <v>8075122.0600000005</v>
          </cell>
          <cell r="F50">
            <v>8429965.95</v>
          </cell>
          <cell r="G50">
            <v>8892276</v>
          </cell>
          <cell r="H50">
            <v>8293860.470000001</v>
          </cell>
          <cell r="I50">
            <v>8750757.219999999</v>
          </cell>
        </row>
        <row r="51">
          <cell r="A51" t="str">
            <v>Калькуляция затрат на отгрузку готовой продукции</v>
          </cell>
        </row>
        <row r="53">
          <cell r="A53" t="str">
            <v> Статьи   затрат</v>
          </cell>
          <cell r="B53" t="str">
            <v>Январь</v>
          </cell>
          <cell r="C53" t="str">
            <v>Февраль</v>
          </cell>
          <cell r="D53" t="str">
            <v>Март</v>
          </cell>
          <cell r="E53" t="str">
            <v>Апрель</v>
          </cell>
          <cell r="F53" t="str">
            <v>Май</v>
          </cell>
          <cell r="G53" t="str">
            <v>Июнь</v>
          </cell>
          <cell r="H53" t="str">
            <v>Июль</v>
          </cell>
          <cell r="I53" t="str">
            <v>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в том числе:</v>
          </cell>
        </row>
        <row r="60">
          <cell r="A60" t="str">
            <v> -материалы на капремонт</v>
          </cell>
          <cell r="B60">
            <v>0</v>
          </cell>
          <cell r="C60">
            <v>0</v>
          </cell>
          <cell r="D60">
            <v>0</v>
          </cell>
          <cell r="E60">
            <v>0</v>
          </cell>
          <cell r="F60">
            <v>250000</v>
          </cell>
          <cell r="G60">
            <v>0</v>
          </cell>
          <cell r="H60">
            <v>0</v>
          </cell>
          <cell r="I60">
            <v>0</v>
          </cell>
        </row>
        <row r="61">
          <cell r="A61" t="str">
            <v>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в том числе:</v>
          </cell>
        </row>
        <row r="64">
          <cell r="A64" t="str">
            <v> -материалы</v>
          </cell>
          <cell r="B64">
            <v>24784.51</v>
          </cell>
          <cell r="C64">
            <v>0</v>
          </cell>
          <cell r="D64">
            <v>0</v>
          </cell>
          <cell r="E64">
            <v>0</v>
          </cell>
          <cell r="F64">
            <v>0</v>
          </cell>
          <cell r="G64">
            <v>0</v>
          </cell>
          <cell r="H64">
            <v>0</v>
          </cell>
          <cell r="I64">
            <v>0</v>
          </cell>
        </row>
        <row r="65">
          <cell r="A65" t="str">
            <v> -услуги сторонних организаций</v>
          </cell>
          <cell r="B65">
            <v>0</v>
          </cell>
          <cell r="C65">
            <v>0</v>
          </cell>
        </row>
        <row r="66">
          <cell r="A66" t="str">
            <v> - масла и смазки</v>
          </cell>
          <cell r="B66">
            <v>0</v>
          </cell>
          <cell r="C66">
            <v>0</v>
          </cell>
          <cell r="D66">
            <v>0</v>
          </cell>
          <cell r="E66">
            <v>0</v>
          </cell>
          <cell r="F66">
            <v>0</v>
          </cell>
          <cell r="G66">
            <v>0</v>
          </cell>
          <cell r="H66">
            <v>0</v>
          </cell>
          <cell r="I66">
            <v>0</v>
          </cell>
        </row>
        <row r="67">
          <cell r="A67" t="str">
            <v>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38823.92</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в том числе:</v>
          </cell>
        </row>
        <row r="72">
          <cell r="A72" t="str">
            <v> -услуги хоз. транспорта (ЦПП)</v>
          </cell>
          <cell r="B72">
            <v>879</v>
          </cell>
          <cell r="C72">
            <v>0</v>
          </cell>
          <cell r="D72">
            <v>0</v>
          </cell>
          <cell r="E72">
            <v>447</v>
          </cell>
          <cell r="F72">
            <v>970</v>
          </cell>
          <cell r="G72">
            <v>1136</v>
          </cell>
          <cell r="H72">
            <v>0</v>
          </cell>
          <cell r="I72">
            <v>0</v>
          </cell>
        </row>
        <row r="73">
          <cell r="A73" t="str">
            <v> -услуги тех. транспорта (ЦТТ)</v>
          </cell>
          <cell r="B73">
            <v>0</v>
          </cell>
          <cell r="C73">
            <v>0</v>
          </cell>
          <cell r="D73">
            <v>0</v>
          </cell>
          <cell r="E73">
            <v>0</v>
          </cell>
          <cell r="F73">
            <v>0</v>
          </cell>
          <cell r="G73">
            <v>0</v>
          </cell>
          <cell r="H73">
            <v>919572.89</v>
          </cell>
          <cell r="I73">
            <v>0</v>
          </cell>
        </row>
        <row r="74">
          <cell r="A74" t="str">
            <v>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97095.01000000001</v>
          </cell>
          <cell r="C75">
            <v>95596.37000000001</v>
          </cell>
          <cell r="D75">
            <v>106436.00000000001</v>
          </cell>
          <cell r="E75">
            <v>70705.15</v>
          </cell>
          <cell r="F75">
            <v>78740.67</v>
          </cell>
          <cell r="G75">
            <v>86456</v>
          </cell>
          <cell r="H75">
            <v>81907.44</v>
          </cell>
          <cell r="I75">
            <v>127786.78</v>
          </cell>
        </row>
        <row r="76">
          <cell r="A76" t="str">
            <v>      в том числе:</v>
          </cell>
        </row>
        <row r="77">
          <cell r="A77" t="str">
            <v>Спецодежда,питание, мыло и т.д.</v>
          </cell>
          <cell r="B77">
            <v>264.6</v>
          </cell>
          <cell r="C77">
            <v>340.8</v>
          </cell>
          <cell r="D77">
            <v>318.6</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70705.15</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v>
          </cell>
          <cell r="D80">
            <v>1232257.1099999999</v>
          </cell>
          <cell r="E80">
            <v>1243145.0999999999</v>
          </cell>
          <cell r="F80">
            <v>1339208.47</v>
          </cell>
          <cell r="G80">
            <v>1586273</v>
          </cell>
          <cell r="H80">
            <v>1157551.8</v>
          </cell>
          <cell r="I80">
            <v>1282461.71</v>
          </cell>
        </row>
      </sheetData>
      <sheetData sheetId="22">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531595.2</v>
          </cell>
          <cell r="E10">
            <v>381549.4</v>
          </cell>
          <cell r="F10">
            <v>306329.2</v>
          </cell>
          <cell r="G10">
            <v>508979</v>
          </cell>
          <cell r="H10">
            <v>330951</v>
          </cell>
        </row>
        <row r="11">
          <cell r="A11" t="str">
            <v>     в том числе:</v>
          </cell>
          <cell r="B11">
            <v>8880</v>
          </cell>
          <cell r="C11">
            <v>9439</v>
          </cell>
          <cell r="D11">
            <v>7390</v>
          </cell>
          <cell r="E11">
            <v>10709</v>
          </cell>
          <cell r="F11">
            <v>10052</v>
          </cell>
          <cell r="G11">
            <v>10283</v>
          </cell>
          <cell r="H11">
            <v>10117</v>
          </cell>
        </row>
        <row r="12">
          <cell r="A12" t="str">
            <v> -материалы на капремонт оборудования</v>
          </cell>
          <cell r="B12">
            <v>125000</v>
          </cell>
          <cell r="C12">
            <v>125000</v>
          </cell>
          <cell r="D12">
            <v>208108</v>
          </cell>
          <cell r="E12">
            <v>105165</v>
          </cell>
          <cell r="F12">
            <v>88938</v>
          </cell>
          <cell r="G12">
            <v>113025</v>
          </cell>
          <cell r="H12">
            <v>116154</v>
          </cell>
        </row>
        <row r="13">
          <cell r="A13" t="str">
            <v> -материалы на капремонт зданий и сооруж.</v>
          </cell>
          <cell r="B13">
            <v>0</v>
          </cell>
          <cell r="C13">
            <v>0</v>
          </cell>
          <cell r="D13">
            <v>0</v>
          </cell>
          <cell r="E13">
            <v>20000</v>
          </cell>
          <cell r="F13">
            <v>20000</v>
          </cell>
          <cell r="G13">
            <v>20000</v>
          </cell>
          <cell r="H13">
            <v>21000</v>
          </cell>
        </row>
        <row r="14">
          <cell r="A14" t="str">
            <v> -материалы и запчасти на тек.ремонт</v>
          </cell>
          <cell r="B14">
            <v>110355</v>
          </cell>
          <cell r="C14">
            <v>113085</v>
          </cell>
          <cell r="D14">
            <v>207185</v>
          </cell>
          <cell r="E14">
            <v>213500</v>
          </cell>
          <cell r="F14">
            <v>167150</v>
          </cell>
          <cell r="G14">
            <v>336100</v>
          </cell>
          <cell r="H14">
            <v>120079</v>
          </cell>
        </row>
        <row r="15">
          <cell r="A15" t="str">
            <v> -услуги РСУ</v>
          </cell>
          <cell r="B15">
            <v>4113</v>
          </cell>
          <cell r="C15">
            <v>4113</v>
          </cell>
          <cell r="D15">
            <v>5215</v>
          </cell>
          <cell r="E15">
            <v>2173</v>
          </cell>
          <cell r="F15">
            <v>4161</v>
          </cell>
          <cell r="G15">
            <v>3854</v>
          </cell>
          <cell r="H15">
            <v>3718</v>
          </cell>
        </row>
        <row r="16">
          <cell r="A16" t="str">
            <v>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в том числе:</v>
          </cell>
        </row>
        <row r="19">
          <cell r="A19" t="str">
            <v> -материалы</v>
          </cell>
          <cell r="B19">
            <v>2837.13</v>
          </cell>
          <cell r="C19">
            <v>20581.6</v>
          </cell>
          <cell r="D19">
            <v>39428.31</v>
          </cell>
          <cell r="E19">
            <v>8653.18</v>
          </cell>
          <cell r="F19">
            <v>14727.86</v>
          </cell>
          <cell r="G19">
            <v>10889</v>
          </cell>
          <cell r="H19">
            <v>9109.09</v>
          </cell>
        </row>
        <row r="20">
          <cell r="A20" t="str">
            <v> -масла и смазки</v>
          </cell>
          <cell r="B20">
            <v>96482.92</v>
          </cell>
          <cell r="C20">
            <v>80005.02</v>
          </cell>
          <cell r="D20">
            <v>146392.79</v>
          </cell>
          <cell r="E20">
            <v>159921.1</v>
          </cell>
          <cell r="F20">
            <v>130961.59</v>
          </cell>
          <cell r="G20">
            <v>138373</v>
          </cell>
          <cell r="H20">
            <v>179707.58</v>
          </cell>
        </row>
        <row r="21">
          <cell r="A21" t="str">
            <v> -продукция на собственные нужды</v>
          </cell>
          <cell r="B21">
            <v>0</v>
          </cell>
          <cell r="C21">
            <v>0</v>
          </cell>
          <cell r="D21">
            <v>0</v>
          </cell>
          <cell r="E21">
            <v>0</v>
          </cell>
          <cell r="F21">
            <v>0</v>
          </cell>
          <cell r="G21">
            <v>0</v>
          </cell>
          <cell r="H21">
            <v>215</v>
          </cell>
        </row>
        <row r="22">
          <cell r="A22" t="str">
            <v> -услуги Ситовской котельной</v>
          </cell>
          <cell r="B22">
            <v>51375</v>
          </cell>
          <cell r="C22">
            <v>43498</v>
          </cell>
          <cell r="D22">
            <v>42843</v>
          </cell>
          <cell r="E22">
            <v>49560</v>
          </cell>
          <cell r="F22">
            <v>30311</v>
          </cell>
          <cell r="G22">
            <v>26036</v>
          </cell>
          <cell r="H22">
            <v>35431</v>
          </cell>
        </row>
        <row r="23">
          <cell r="A23" t="str">
            <v> -услуги КИП, РИП и метрологии</v>
          </cell>
          <cell r="B23">
            <v>911.66</v>
          </cell>
          <cell r="C23">
            <v>792</v>
          </cell>
          <cell r="D23">
            <v>818.76</v>
          </cell>
          <cell r="E23">
            <v>951.47</v>
          </cell>
          <cell r="F23">
            <v>986</v>
          </cell>
          <cell r="G23">
            <v>1032</v>
          </cell>
          <cell r="H23">
            <v>1029</v>
          </cell>
        </row>
        <row r="24">
          <cell r="A24" t="str">
            <v> -услуги УТД и С</v>
          </cell>
          <cell r="B24">
            <v>5737</v>
          </cell>
          <cell r="C24">
            <v>4720</v>
          </cell>
          <cell r="D24">
            <v>5435</v>
          </cell>
          <cell r="E24">
            <v>7482</v>
          </cell>
          <cell r="F24">
            <v>8738</v>
          </cell>
          <cell r="G24">
            <v>8144</v>
          </cell>
          <cell r="H24">
            <v>7823</v>
          </cell>
        </row>
        <row r="25">
          <cell r="A25" t="str">
            <v> -вода и стоки</v>
          </cell>
          <cell r="B25">
            <v>3565</v>
          </cell>
          <cell r="C25">
            <v>3903</v>
          </cell>
          <cell r="D25">
            <v>4152</v>
          </cell>
          <cell r="E25">
            <v>3827</v>
          </cell>
          <cell r="F25">
            <v>11209</v>
          </cell>
          <cell r="G25">
            <v>8620</v>
          </cell>
          <cell r="H25">
            <v>1166</v>
          </cell>
        </row>
        <row r="26">
          <cell r="A26" t="str">
            <v>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289108.91</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19144.92</v>
          </cell>
        </row>
        <row r="32">
          <cell r="A32" t="str">
            <v>      в том числе:</v>
          </cell>
          <cell r="B32">
            <v>250.83</v>
          </cell>
          <cell r="C32">
            <v>386.24</v>
          </cell>
          <cell r="D32">
            <v>531.57</v>
          </cell>
          <cell r="E32">
            <v>508</v>
          </cell>
          <cell r="F32">
            <v>515.48</v>
          </cell>
          <cell r="G32">
            <v>453</v>
          </cell>
          <cell r="H32">
            <v>442</v>
          </cell>
        </row>
        <row r="33">
          <cell r="A33" t="str">
            <v> -услуги хоз. транспорта (ЦПП)</v>
          </cell>
          <cell r="B33">
            <v>30868.73</v>
          </cell>
          <cell r="C33">
            <v>10541.43</v>
          </cell>
          <cell r="D33">
            <v>19577.8</v>
          </cell>
          <cell r="E33">
            <v>20075</v>
          </cell>
          <cell r="F33">
            <v>13429</v>
          </cell>
          <cell r="G33">
            <v>12340</v>
          </cell>
          <cell r="H33">
            <v>19144.92</v>
          </cell>
        </row>
        <row r="34">
          <cell r="A34" t="str">
            <v>Прочие расходы</v>
          </cell>
          <cell r="B34">
            <v>75719.13</v>
          </cell>
          <cell r="C34">
            <v>22645.59</v>
          </cell>
          <cell r="D34">
            <v>25618.65</v>
          </cell>
          <cell r="E34">
            <v>18833.59</v>
          </cell>
          <cell r="F34">
            <v>16615.82</v>
          </cell>
          <cell r="G34">
            <v>17837</v>
          </cell>
          <cell r="H34">
            <v>21566.16</v>
          </cell>
        </row>
        <row r="35">
          <cell r="A35" t="str">
            <v>      в том числе:</v>
          </cell>
        </row>
        <row r="36">
          <cell r="A36" t="str">
            <v>Спецодежда,питание, мыло и т.д.</v>
          </cell>
          <cell r="B36">
            <v>35469.12</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125.7405706963874</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23">
        <row r="2">
          <cell r="A2" t="str">
            <v>Калькуляция  затрат  по  теплосиловому  цеху  (ТСЦ)</v>
          </cell>
        </row>
        <row r="4">
          <cell r="A4" t="str">
            <v> Статьи   затрат</v>
          </cell>
          <cell r="B4" t="str">
            <v>Январь</v>
          </cell>
          <cell r="C4" t="str">
            <v>Февраль</v>
          </cell>
          <cell r="D4" t="str">
            <v>Март</v>
          </cell>
          <cell r="E4" t="str">
            <v>Апрель</v>
          </cell>
          <cell r="F4" t="str">
            <v>Май</v>
          </cell>
          <cell r="G4" t="str">
            <v>Июнь</v>
          </cell>
          <cell r="H4" t="str">
            <v>Июль</v>
          </cell>
          <cell r="I4" t="str">
            <v>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2197.68</v>
          </cell>
          <cell r="I7">
            <v>2299.55</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в том числе:</v>
          </cell>
        </row>
        <row r="11">
          <cell r="A11" t="str">
            <v> -материалы на капремонт</v>
          </cell>
          <cell r="B11">
            <v>15000</v>
          </cell>
          <cell r="C11">
            <v>15000</v>
          </cell>
          <cell r="D11">
            <v>15000</v>
          </cell>
          <cell r="E11">
            <v>135100</v>
          </cell>
          <cell r="F11">
            <v>12200</v>
          </cell>
          <cell r="G11">
            <v>8000</v>
          </cell>
          <cell r="H11">
            <v>10700</v>
          </cell>
          <cell r="I11">
            <v>10000</v>
          </cell>
        </row>
        <row r="12">
          <cell r="A12" t="str">
            <v> -материалы и запчасти на тек.ремонт</v>
          </cell>
          <cell r="B12">
            <v>1051</v>
          </cell>
          <cell r="C12">
            <v>1077</v>
          </cell>
          <cell r="D12">
            <v>1104</v>
          </cell>
          <cell r="E12">
            <v>31100</v>
          </cell>
          <cell r="F12">
            <v>22600</v>
          </cell>
          <cell r="G12">
            <v>3600</v>
          </cell>
          <cell r="H12">
            <v>10973</v>
          </cell>
          <cell r="I12">
            <v>15894</v>
          </cell>
        </row>
        <row r="13">
          <cell r="A13" t="str">
            <v> -услуги РСУ</v>
          </cell>
          <cell r="B13">
            <v>8226</v>
          </cell>
          <cell r="C13">
            <v>8226</v>
          </cell>
          <cell r="D13">
            <v>2607</v>
          </cell>
          <cell r="E13">
            <v>1449</v>
          </cell>
          <cell r="F13">
            <v>1456</v>
          </cell>
          <cell r="G13">
            <v>0</v>
          </cell>
          <cell r="H13">
            <v>3380</v>
          </cell>
          <cell r="I13">
            <v>4702</v>
          </cell>
        </row>
        <row r="14">
          <cell r="A14" t="str">
            <v> -услуги ЭМЦ</v>
          </cell>
          <cell r="B14">
            <v>2400</v>
          </cell>
          <cell r="C14">
            <v>2400</v>
          </cell>
          <cell r="D14">
            <v>10000</v>
          </cell>
          <cell r="E14">
            <v>10000</v>
          </cell>
          <cell r="F14">
            <v>10000</v>
          </cell>
          <cell r="G14">
            <v>8000</v>
          </cell>
          <cell r="H14">
            <v>20000</v>
          </cell>
          <cell r="I14">
            <v>15000</v>
          </cell>
        </row>
        <row r="15">
          <cell r="A15" t="str">
            <v>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в том числе:</v>
          </cell>
        </row>
        <row r="18">
          <cell r="A18" t="str">
            <v> -материалы</v>
          </cell>
          <cell r="B18">
            <v>2004.3</v>
          </cell>
          <cell r="C18">
            <v>2139.07</v>
          </cell>
          <cell r="D18">
            <v>4546.94</v>
          </cell>
          <cell r="E18">
            <v>2909.52</v>
          </cell>
          <cell r="F18">
            <v>8885.48</v>
          </cell>
          <cell r="G18">
            <v>6518</v>
          </cell>
          <cell r="H18">
            <v>7870.62</v>
          </cell>
          <cell r="I18">
            <v>5021.59</v>
          </cell>
        </row>
        <row r="19">
          <cell r="A19" t="str">
            <v> -масла и смазки</v>
          </cell>
          <cell r="B19">
            <v>504.58</v>
          </cell>
          <cell r="C19">
            <v>573.21</v>
          </cell>
          <cell r="D19">
            <v>269.69</v>
          </cell>
          <cell r="E19">
            <v>266.68</v>
          </cell>
          <cell r="F19">
            <v>4637.37</v>
          </cell>
          <cell r="G19">
            <v>1374</v>
          </cell>
          <cell r="H19">
            <v>431.7</v>
          </cell>
          <cell r="I19">
            <v>585.18</v>
          </cell>
        </row>
        <row r="20">
          <cell r="A20" t="str">
            <v> -продукция на собственные нужды</v>
          </cell>
          <cell r="B20">
            <v>390</v>
          </cell>
          <cell r="C20">
            <v>0</v>
          </cell>
          <cell r="D20">
            <v>0</v>
          </cell>
          <cell r="E20">
            <v>2079</v>
          </cell>
          <cell r="F20">
            <v>0</v>
          </cell>
          <cell r="G20">
            <v>0</v>
          </cell>
          <cell r="H20">
            <v>0</v>
          </cell>
          <cell r="I20">
            <v>0</v>
          </cell>
        </row>
        <row r="21">
          <cell r="A21" t="str">
            <v> -услуги Ситовской котельной</v>
          </cell>
          <cell r="B21">
            <v>6327</v>
          </cell>
          <cell r="C21">
            <v>5357</v>
          </cell>
          <cell r="D21">
            <v>3106</v>
          </cell>
          <cell r="E21">
            <v>11218</v>
          </cell>
          <cell r="F21">
            <v>6861</v>
          </cell>
          <cell r="G21">
            <v>5893</v>
          </cell>
          <cell r="H21">
            <v>8019</v>
          </cell>
          <cell r="I21">
            <v>7360</v>
          </cell>
        </row>
        <row r="22">
          <cell r="A22" t="str">
            <v> -услуги КИП, РИП и метрологии</v>
          </cell>
          <cell r="B22">
            <v>6381.63</v>
          </cell>
          <cell r="C22">
            <v>5546</v>
          </cell>
          <cell r="D22">
            <v>5729</v>
          </cell>
          <cell r="E22">
            <v>6660.29</v>
          </cell>
          <cell r="F22">
            <v>6902</v>
          </cell>
          <cell r="G22">
            <v>7223</v>
          </cell>
          <cell r="H22">
            <v>7202</v>
          </cell>
          <cell r="I22">
            <v>7557.85</v>
          </cell>
        </row>
        <row r="23">
          <cell r="A23" t="str">
            <v> -услуги УТД и С</v>
          </cell>
          <cell r="B23">
            <v>3278</v>
          </cell>
          <cell r="C23">
            <v>2697</v>
          </cell>
          <cell r="D23">
            <v>5277</v>
          </cell>
          <cell r="E23">
            <v>760.65</v>
          </cell>
          <cell r="F23">
            <v>887</v>
          </cell>
          <cell r="G23">
            <v>827</v>
          </cell>
          <cell r="H23">
            <v>794</v>
          </cell>
          <cell r="I23">
            <v>822</v>
          </cell>
        </row>
        <row r="24">
          <cell r="A24" t="str">
            <v> -вода и стоки</v>
          </cell>
          <cell r="B24">
            <v>12282</v>
          </cell>
          <cell r="C24">
            <v>14034</v>
          </cell>
          <cell r="D24">
            <v>10092</v>
          </cell>
          <cell r="E24">
            <v>10397</v>
          </cell>
          <cell r="F24">
            <v>3558</v>
          </cell>
          <cell r="G24">
            <v>3303</v>
          </cell>
          <cell r="H24">
            <v>3300</v>
          </cell>
          <cell r="I24">
            <v>4233</v>
          </cell>
        </row>
        <row r="25">
          <cell r="A25" t="str">
            <v> -услуги сторонних организаций</v>
          </cell>
          <cell r="B25">
            <v>203</v>
          </cell>
          <cell r="C25">
            <v>142.1</v>
          </cell>
          <cell r="D25">
            <v>159.8</v>
          </cell>
          <cell r="E25">
            <v>133</v>
          </cell>
          <cell r="F25">
            <v>119</v>
          </cell>
          <cell r="G25">
            <v>2118</v>
          </cell>
          <cell r="H25">
            <v>2396.56</v>
          </cell>
          <cell r="I25">
            <v>4546.9</v>
          </cell>
        </row>
        <row r="26">
          <cell r="A26" t="str">
            <v>Инструмент и инвентарь</v>
          </cell>
          <cell r="B26">
            <v>21447.76</v>
          </cell>
          <cell r="C26">
            <v>5172.2</v>
          </cell>
          <cell r="D26">
            <v>0</v>
          </cell>
          <cell r="E26">
            <v>-750</v>
          </cell>
          <cell r="F26">
            <v>9872.02</v>
          </cell>
          <cell r="G26">
            <v>11233</v>
          </cell>
          <cell r="H26">
            <v>24177.83</v>
          </cell>
          <cell r="I26">
            <v>9926.28</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v>
          </cell>
          <cell r="I28">
            <v>54836.89</v>
          </cell>
        </row>
        <row r="29">
          <cell r="A29" t="str">
            <v>Отчисления во внебюдж.фонды</v>
          </cell>
          <cell r="B29">
            <v>16498.64</v>
          </cell>
          <cell r="C29">
            <v>21046.46</v>
          </cell>
          <cell r="D29">
            <v>18575.42</v>
          </cell>
          <cell r="E29">
            <v>19295.15</v>
          </cell>
          <cell r="F29">
            <v>20867.53</v>
          </cell>
          <cell r="G29">
            <v>22543</v>
          </cell>
          <cell r="H29">
            <v>27916.02</v>
          </cell>
          <cell r="I29">
            <v>23363.6</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в том числе:</v>
          </cell>
        </row>
        <row r="32">
          <cell r="A32" t="str">
            <v>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v>
          </cell>
          <cell r="E33">
            <v>4800.36</v>
          </cell>
          <cell r="F33">
            <v>9355.08</v>
          </cell>
          <cell r="G33">
            <v>4508</v>
          </cell>
          <cell r="H33">
            <v>6500.08</v>
          </cell>
          <cell r="I33">
            <v>6718.55</v>
          </cell>
        </row>
        <row r="34">
          <cell r="A34" t="str">
            <v>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v>
          </cell>
          <cell r="D40">
            <v>73141.48999999999</v>
          </cell>
          <cell r="E40">
            <v>79048.37000000001</v>
          </cell>
          <cell r="F40">
            <v>66261.3</v>
          </cell>
          <cell r="G40">
            <v>64526</v>
          </cell>
          <cell r="H40">
            <v>72397.45000000001</v>
          </cell>
          <cell r="I40">
            <v>81432.5</v>
          </cell>
        </row>
        <row r="41">
          <cell r="A41" t="str">
            <v>Всего</v>
          </cell>
          <cell r="B41">
            <v>421239.88</v>
          </cell>
          <cell r="C41">
            <v>361318.76</v>
          </cell>
          <cell r="D41">
            <v>353241.2299999999</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Статьи   затрат</v>
          </cell>
          <cell r="B45" t="str">
            <v>Январь</v>
          </cell>
          <cell r="C45" t="str">
            <v>Февраль</v>
          </cell>
          <cell r="D45" t="str">
            <v>Март</v>
          </cell>
          <cell r="E45" t="str">
            <v>Апрель</v>
          </cell>
          <cell r="F45" t="str">
            <v>Май</v>
          </cell>
          <cell r="G45" t="str">
            <v>Июнь</v>
          </cell>
          <cell r="H45" t="str">
            <v>Июль</v>
          </cell>
          <cell r="I45" t="str">
            <v>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36333.7</v>
          </cell>
          <cell r="D47">
            <v>33325</v>
          </cell>
          <cell r="E47">
            <v>21559</v>
          </cell>
          <cell r="F47">
            <v>20110</v>
          </cell>
          <cell r="G47">
            <v>20000</v>
          </cell>
          <cell r="H47">
            <v>20000</v>
          </cell>
          <cell r="I47">
            <v>26270</v>
          </cell>
        </row>
        <row r="48">
          <cell r="A48" t="str">
            <v>     в том числе:</v>
          </cell>
        </row>
        <row r="49">
          <cell r="A49" t="str">
            <v> -материалы на капремонт</v>
          </cell>
          <cell r="B49">
            <v>28000</v>
          </cell>
          <cell r="C49">
            <v>28000</v>
          </cell>
          <cell r="D49">
            <v>28000</v>
          </cell>
          <cell r="E49">
            <v>20000</v>
          </cell>
          <cell r="F49">
            <v>20000</v>
          </cell>
          <cell r="G49">
            <v>20000</v>
          </cell>
          <cell r="H49">
            <v>20000</v>
          </cell>
          <cell r="I49">
            <v>20000</v>
          </cell>
        </row>
        <row r="50">
          <cell r="A50" t="str">
            <v> -материалы и запчасти на тек.ремонт</v>
          </cell>
          <cell r="B50">
            <v>105.1</v>
          </cell>
          <cell r="C50">
            <v>107.7</v>
          </cell>
          <cell r="D50">
            <v>110</v>
          </cell>
          <cell r="E50">
            <v>110</v>
          </cell>
          <cell r="F50">
            <v>110</v>
          </cell>
          <cell r="G50">
            <v>0</v>
          </cell>
          <cell r="H50">
            <v>0</v>
          </cell>
          <cell r="I50">
            <v>0</v>
          </cell>
        </row>
        <row r="51">
          <cell r="A51" t="str">
            <v>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20397.1</v>
          </cell>
          <cell r="D52">
            <v>20358.539999999997</v>
          </cell>
          <cell r="E52">
            <v>33061</v>
          </cell>
          <cell r="F52">
            <v>22195.4</v>
          </cell>
          <cell r="G52">
            <v>20105</v>
          </cell>
          <cell r="H52">
            <v>24653</v>
          </cell>
          <cell r="I52">
            <v>25987.39</v>
          </cell>
        </row>
        <row r="53">
          <cell r="A53" t="str">
            <v>     в том числе:</v>
          </cell>
        </row>
        <row r="54">
          <cell r="A54" t="str">
            <v> -материалы</v>
          </cell>
          <cell r="B54">
            <v>0</v>
          </cell>
          <cell r="C54">
            <v>0</v>
          </cell>
          <cell r="D54">
            <v>0</v>
          </cell>
          <cell r="E54">
            <v>0</v>
          </cell>
          <cell r="F54">
            <v>0</v>
          </cell>
          <cell r="G54">
            <v>0</v>
          </cell>
          <cell r="H54">
            <v>0</v>
          </cell>
          <cell r="I54">
            <v>0</v>
          </cell>
        </row>
        <row r="55">
          <cell r="A55" t="str">
            <v> -услуги Ситовской котельной</v>
          </cell>
          <cell r="B55">
            <v>18144</v>
          </cell>
          <cell r="C55">
            <v>15362.3</v>
          </cell>
          <cell r="D55">
            <v>15130.74</v>
          </cell>
          <cell r="E55">
            <v>26833</v>
          </cell>
          <cell r="F55">
            <v>16410</v>
          </cell>
          <cell r="G55">
            <v>14097</v>
          </cell>
          <cell r="H55">
            <v>19183</v>
          </cell>
          <cell r="I55">
            <v>17606.39</v>
          </cell>
        </row>
        <row r="56">
          <cell r="A56" t="str">
            <v> -вода и стоки</v>
          </cell>
          <cell r="B56">
            <v>6745</v>
          </cell>
          <cell r="C56">
            <v>4668</v>
          </cell>
          <cell r="D56">
            <v>4847</v>
          </cell>
          <cell r="E56">
            <v>5774</v>
          </cell>
          <cell r="F56">
            <v>5364</v>
          </cell>
          <cell r="G56">
            <v>5542</v>
          </cell>
          <cell r="H56">
            <v>5105</v>
          </cell>
          <cell r="I56">
            <v>7912</v>
          </cell>
        </row>
        <row r="57">
          <cell r="A57" t="str">
            <v>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в том числе:</v>
          </cell>
        </row>
        <row r="64">
          <cell r="A64" t="str">
            <v>      спецодежда,питание, мыло и т.д.</v>
          </cell>
          <cell r="G64">
            <v>0</v>
          </cell>
          <cell r="I64">
            <v>0</v>
          </cell>
        </row>
        <row r="65">
          <cell r="A65" t="str">
            <v>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v>
          </cell>
          <cell r="D66">
            <v>73141.48999999999</v>
          </cell>
          <cell r="E66">
            <v>79048.37000000001</v>
          </cell>
          <cell r="F66">
            <v>66261.3</v>
          </cell>
          <cell r="G66">
            <v>64526</v>
          </cell>
          <cell r="H66">
            <v>72397.45000000001</v>
          </cell>
          <cell r="I66">
            <v>81432.5</v>
          </cell>
        </row>
      </sheetData>
      <sheetData sheetId="25">
        <row r="2">
          <cell r="A2" t="str">
            <v>Калькуляция  затрат  по  перевозкам  ЖДЦ</v>
          </cell>
        </row>
        <row r="4">
          <cell r="A4" t="str">
            <v> Статьи   затрат</v>
          </cell>
          <cell r="B4" t="str">
            <v>Январь</v>
          </cell>
          <cell r="C4" t="str">
            <v>Февраль</v>
          </cell>
          <cell r="D4" t="str">
            <v>Март</v>
          </cell>
          <cell r="E4" t="str">
            <v>Апрель</v>
          </cell>
          <cell r="F4" t="str">
            <v>Май</v>
          </cell>
          <cell r="G4" t="str">
            <v>Июнь</v>
          </cell>
          <cell r="H4" t="str">
            <v>Июль</v>
          </cell>
          <cell r="I4" t="str">
            <v>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v>
          </cell>
          <cell r="C6">
            <v>293558.5</v>
          </cell>
          <cell r="D6">
            <v>351936.8</v>
          </cell>
          <cell r="E6">
            <v>485371.2</v>
          </cell>
          <cell r="F6">
            <v>535635.8</v>
          </cell>
          <cell r="G6">
            <v>441440.4</v>
          </cell>
          <cell r="H6">
            <v>567852.3</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1717222.4</v>
          </cell>
          <cell r="E8">
            <v>2357975.24</v>
          </cell>
          <cell r="F8">
            <v>2435235.12</v>
          </cell>
          <cell r="G8">
            <v>2535244.79</v>
          </cell>
          <cell r="H8">
            <v>2610893.3</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v>
          </cell>
          <cell r="C10">
            <v>259515.37</v>
          </cell>
          <cell r="D10">
            <v>273400.47</v>
          </cell>
          <cell r="E10">
            <v>288251.78</v>
          </cell>
          <cell r="F10">
            <v>299149.21</v>
          </cell>
          <cell r="G10">
            <v>278820</v>
          </cell>
          <cell r="H10">
            <v>333638.02</v>
          </cell>
          <cell r="I10">
            <v>330663.72</v>
          </cell>
        </row>
        <row r="11">
          <cell r="A11" t="str">
            <v>Электроэнергия</v>
          </cell>
          <cell r="B11">
            <v>14920.85</v>
          </cell>
          <cell r="C11">
            <v>14344.75</v>
          </cell>
          <cell r="D11">
            <v>19327.31</v>
          </cell>
          <cell r="E11">
            <v>15137.25</v>
          </cell>
          <cell r="F11">
            <v>10263.2</v>
          </cell>
          <cell r="G11">
            <v>6501</v>
          </cell>
          <cell r="H11">
            <v>12097</v>
          </cell>
          <cell r="I11">
            <v>14967.83</v>
          </cell>
        </row>
        <row r="12">
          <cell r="A12" t="str">
            <v>Ремонтный фонд</v>
          </cell>
          <cell r="B12">
            <v>304444</v>
          </cell>
          <cell r="C12">
            <v>347752.1</v>
          </cell>
          <cell r="D12">
            <v>305927</v>
          </cell>
          <cell r="E12">
            <v>420509.5</v>
          </cell>
          <cell r="F12">
            <v>146568.3</v>
          </cell>
          <cell r="G12">
            <v>775057</v>
          </cell>
          <cell r="H12">
            <v>238910.5</v>
          </cell>
          <cell r="I12">
            <v>158244</v>
          </cell>
        </row>
        <row r="13">
          <cell r="A13" t="str">
            <v>     в том числе:</v>
          </cell>
        </row>
        <row r="14">
          <cell r="A14" t="str">
            <v> -материалы на капремонт</v>
          </cell>
          <cell r="B14">
            <v>200000</v>
          </cell>
          <cell r="C14">
            <v>200000</v>
          </cell>
          <cell r="D14">
            <v>0</v>
          </cell>
          <cell r="E14">
            <v>73900</v>
          </cell>
          <cell r="F14">
            <v>73900</v>
          </cell>
          <cell r="G14">
            <v>573800</v>
          </cell>
          <cell r="H14">
            <v>63000</v>
          </cell>
          <cell r="I14">
            <v>68000</v>
          </cell>
        </row>
        <row r="15">
          <cell r="A15" t="str">
            <v>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-услуги РСЦ</v>
          </cell>
          <cell r="B16">
            <v>4113</v>
          </cell>
          <cell r="C16">
            <v>4113</v>
          </cell>
          <cell r="D16">
            <v>17383</v>
          </cell>
          <cell r="E16">
            <v>18107</v>
          </cell>
          <cell r="F16">
            <v>3121</v>
          </cell>
          <cell r="G16">
            <v>11947</v>
          </cell>
          <cell r="H16">
            <v>12168</v>
          </cell>
          <cell r="I16">
            <v>0</v>
          </cell>
        </row>
        <row r="17">
          <cell r="A17" t="str">
            <v> -услуги ЭМЦ</v>
          </cell>
          <cell r="B17">
            <v>15200</v>
          </cell>
          <cell r="C17">
            <v>56402.1</v>
          </cell>
          <cell r="D17">
            <v>77761</v>
          </cell>
          <cell r="E17">
            <v>110502.5</v>
          </cell>
          <cell r="F17">
            <v>69547.3</v>
          </cell>
          <cell r="G17">
            <v>26000</v>
          </cell>
          <cell r="H17">
            <v>58000</v>
          </cell>
          <cell r="I17">
            <v>20000</v>
          </cell>
        </row>
        <row r="18">
          <cell r="A18" t="str">
            <v> -услуги сторонних организаций</v>
          </cell>
        </row>
        <row r="19">
          <cell r="A19" t="str">
            <v>Содержание основных средств</v>
          </cell>
          <cell r="B19">
            <v>110980.73999999999</v>
          </cell>
          <cell r="C19">
            <v>98156.81000000001</v>
          </cell>
          <cell r="D19">
            <v>97636.95000000001</v>
          </cell>
          <cell r="E19">
            <v>118460.74</v>
          </cell>
          <cell r="F19">
            <v>94284.49</v>
          </cell>
          <cell r="G19">
            <v>87433</v>
          </cell>
          <cell r="H19">
            <v>62252.990000000005</v>
          </cell>
          <cell r="I19">
            <v>111547</v>
          </cell>
        </row>
        <row r="20">
          <cell r="A20" t="str">
            <v>     в том числе:</v>
          </cell>
        </row>
        <row r="21">
          <cell r="A21" t="str">
            <v> -материалы</v>
          </cell>
          <cell r="B21">
            <v>5181.11</v>
          </cell>
          <cell r="C21">
            <v>10602.03</v>
          </cell>
          <cell r="D21">
            <v>5542.05</v>
          </cell>
          <cell r="E21">
            <v>15584.66</v>
          </cell>
          <cell r="F21">
            <v>1255.93</v>
          </cell>
          <cell r="G21">
            <v>13474</v>
          </cell>
          <cell r="H21">
            <v>2928.4300000000003</v>
          </cell>
          <cell r="I21">
            <v>4759.41</v>
          </cell>
        </row>
        <row r="22">
          <cell r="A22" t="str">
            <v> -масла  и  смазки</v>
          </cell>
          <cell r="B22">
            <v>28042.74</v>
          </cell>
          <cell r="C22">
            <v>24701.77</v>
          </cell>
          <cell r="D22">
            <v>17187.3</v>
          </cell>
          <cell r="E22">
            <v>17567.5</v>
          </cell>
          <cell r="F22">
            <v>27751.08</v>
          </cell>
          <cell r="G22">
            <v>23763</v>
          </cell>
          <cell r="H22">
            <v>14016.73</v>
          </cell>
          <cell r="I22">
            <v>21096.34</v>
          </cell>
        </row>
        <row r="23">
          <cell r="A23" t="str">
            <v> -продукция на собственные нужды</v>
          </cell>
          <cell r="B23">
            <v>4680</v>
          </cell>
          <cell r="C23">
            <v>0</v>
          </cell>
          <cell r="D23">
            <v>6342</v>
          </cell>
          <cell r="E23">
            <v>24171</v>
          </cell>
          <cell r="F23">
            <v>18561.5</v>
          </cell>
          <cell r="G23">
            <v>1539</v>
          </cell>
          <cell r="H23">
            <v>435</v>
          </cell>
          <cell r="I23">
            <v>26486</v>
          </cell>
        </row>
        <row r="24">
          <cell r="A24" t="str">
            <v> -услуги Ситовской котельной</v>
          </cell>
          <cell r="B24">
            <v>2520.7</v>
          </cell>
          <cell r="C24">
            <v>2134</v>
          </cell>
          <cell r="D24">
            <v>2101</v>
          </cell>
          <cell r="E24">
            <v>5132</v>
          </cell>
          <cell r="F24">
            <v>3139</v>
          </cell>
          <cell r="G24">
            <v>2696</v>
          </cell>
          <cell r="H24">
            <v>3669</v>
          </cell>
          <cell r="I24">
            <v>3367</v>
          </cell>
        </row>
        <row r="25">
          <cell r="A25" t="str">
            <v> -услуги Студеновской котельной</v>
          </cell>
          <cell r="B25">
            <v>41765</v>
          </cell>
          <cell r="C25">
            <v>35204</v>
          </cell>
          <cell r="D25">
            <v>38864</v>
          </cell>
          <cell r="E25">
            <v>32617</v>
          </cell>
          <cell r="F25">
            <v>20762</v>
          </cell>
          <cell r="G25">
            <v>27260</v>
          </cell>
          <cell r="H25">
            <v>20036</v>
          </cell>
          <cell r="I25">
            <v>27721</v>
          </cell>
        </row>
        <row r="26">
          <cell r="A26" t="str">
            <v> -услуги КИП, РИП и метрологии</v>
          </cell>
          <cell r="B26">
            <v>911.66</v>
          </cell>
          <cell r="C26">
            <v>792</v>
          </cell>
          <cell r="D26">
            <v>818</v>
          </cell>
          <cell r="E26">
            <v>951.47</v>
          </cell>
          <cell r="F26">
            <v>986</v>
          </cell>
          <cell r="G26">
            <v>1031</v>
          </cell>
          <cell r="H26">
            <v>1029</v>
          </cell>
          <cell r="I26">
            <v>1080</v>
          </cell>
        </row>
        <row r="27">
          <cell r="A27" t="str">
            <v> -услуги УТД и С</v>
          </cell>
          <cell r="B27">
            <v>18032</v>
          </cell>
          <cell r="C27">
            <v>14835</v>
          </cell>
          <cell r="D27">
            <v>17081</v>
          </cell>
          <cell r="E27">
            <v>13027.55</v>
          </cell>
          <cell r="F27">
            <v>15564</v>
          </cell>
          <cell r="G27">
            <v>11275</v>
          </cell>
          <cell r="H27">
            <v>13935</v>
          </cell>
          <cell r="I27">
            <v>14424</v>
          </cell>
        </row>
        <row r="28">
          <cell r="A28" t="str">
            <v> -вода и стоки</v>
          </cell>
          <cell r="B28">
            <v>6246.64</v>
          </cell>
          <cell r="C28">
            <v>7003.24</v>
          </cell>
          <cell r="D28">
            <v>6219</v>
          </cell>
          <cell r="E28">
            <v>6522.16</v>
          </cell>
          <cell r="F28">
            <v>6264.98</v>
          </cell>
          <cell r="G28">
            <v>6367</v>
          </cell>
          <cell r="H28">
            <v>6193.83</v>
          </cell>
          <cell r="I28">
            <v>8549.45</v>
          </cell>
        </row>
        <row r="29">
          <cell r="A29" t="str">
            <v>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v>
          </cell>
          <cell r="D32">
            <v>250983.93</v>
          </cell>
          <cell r="E32">
            <v>275087.36</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143546.33</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в том числе:</v>
          </cell>
        </row>
        <row r="36">
          <cell r="A36" t="str">
            <v> -услуги хоз. транспорта (ЦПП)</v>
          </cell>
          <cell r="B36">
            <v>2187</v>
          </cell>
          <cell r="C36">
            <v>10758.65</v>
          </cell>
          <cell r="D36">
            <v>3284.22</v>
          </cell>
          <cell r="E36">
            <v>13614</v>
          </cell>
          <cell r="F36">
            <v>6062</v>
          </cell>
          <cell r="G36">
            <v>13480</v>
          </cell>
          <cell r="H36">
            <v>6183.03</v>
          </cell>
          <cell r="I36">
            <v>9132.83</v>
          </cell>
        </row>
        <row r="37">
          <cell r="A37" t="str">
            <v> -услуги техн.транспорта (ЦТТ)</v>
          </cell>
          <cell r="B37">
            <v>0</v>
          </cell>
          <cell r="C37">
            <v>0</v>
          </cell>
          <cell r="D37">
            <v>0</v>
          </cell>
          <cell r="E37">
            <v>581.27</v>
          </cell>
          <cell r="F37">
            <v>0</v>
          </cell>
          <cell r="G37">
            <v>0</v>
          </cell>
          <cell r="H37">
            <v>240</v>
          </cell>
          <cell r="I37">
            <v>0</v>
          </cell>
        </row>
        <row r="38">
          <cell r="A38" t="str">
            <v>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v>
          </cell>
          <cell r="E39">
            <v>124323.18999999999</v>
          </cell>
          <cell r="F39">
            <v>113260.16</v>
          </cell>
          <cell r="G39">
            <v>109156</v>
          </cell>
          <cell r="H39">
            <v>80963.18000000001</v>
          </cell>
          <cell r="I39">
            <v>149500.61000000002</v>
          </cell>
        </row>
        <row r="40">
          <cell r="A40" t="str">
            <v>      в том числе:</v>
          </cell>
        </row>
        <row r="41">
          <cell r="A41" t="str">
            <v>Спецодежда,питание, мыло и т.д.</v>
          </cell>
          <cell r="B41">
            <v>34106.09</v>
          </cell>
          <cell r="C41">
            <v>20389.84</v>
          </cell>
          <cell r="D41">
            <v>9968.96</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v>
          </cell>
          <cell r="E45">
            <v>1503412.1700000002</v>
          </cell>
          <cell r="F45">
            <v>1210916.12</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v>
          </cell>
          <cell r="G47">
            <v>1866767</v>
          </cell>
          <cell r="H47">
            <v>1518325.86</v>
          </cell>
          <cell r="I47">
            <v>1437552.3100000003</v>
          </cell>
        </row>
        <row r="49">
          <cell r="A49" t="str">
            <v>Калькуляция  затрат  по   студеновскому   быткомбинату</v>
          </cell>
        </row>
        <row r="51">
          <cell r="A51" t="str">
            <v> Статьи   затрат</v>
          </cell>
          <cell r="B51" t="str">
            <v>Январь</v>
          </cell>
          <cell r="C51" t="str">
            <v>Февраль</v>
          </cell>
          <cell r="D51" t="str">
            <v>Март</v>
          </cell>
          <cell r="E51" t="str">
            <v>Апрель</v>
          </cell>
          <cell r="F51" t="str">
            <v>Май</v>
          </cell>
          <cell r="G51" t="str">
            <v>Июнь </v>
          </cell>
          <cell r="H51" t="str">
            <v>Июль</v>
          </cell>
          <cell r="I51" t="str">
            <v>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v>
          </cell>
          <cell r="C53">
            <v>4220.7</v>
          </cell>
          <cell r="D53">
            <v>8871</v>
          </cell>
          <cell r="E53">
            <v>9092</v>
          </cell>
          <cell r="F53">
            <v>1040</v>
          </cell>
          <cell r="G53">
            <v>0</v>
          </cell>
          <cell r="H53">
            <v>0</v>
          </cell>
          <cell r="I53">
            <v>6270</v>
          </cell>
        </row>
        <row r="54">
          <cell r="A54" t="str">
            <v>     в том числе:</v>
          </cell>
        </row>
        <row r="55">
          <cell r="A55" t="str">
            <v> -материалы и запчасти на тек.ремонт</v>
          </cell>
          <cell r="B55">
            <v>105.1</v>
          </cell>
          <cell r="C55">
            <v>107.7</v>
          </cell>
          <cell r="D55">
            <v>180</v>
          </cell>
          <cell r="E55">
            <v>400</v>
          </cell>
          <cell r="F55">
            <v>1040</v>
          </cell>
          <cell r="G55">
            <v>0</v>
          </cell>
          <cell r="H55">
            <v>0</v>
          </cell>
          <cell r="I55">
            <v>0</v>
          </cell>
        </row>
        <row r="56">
          <cell r="A56" t="str">
            <v>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v>
          </cell>
          <cell r="E57">
            <v>24389</v>
          </cell>
          <cell r="F57">
            <v>19844</v>
          </cell>
          <cell r="G57">
            <v>22336</v>
          </cell>
          <cell r="H57">
            <v>19827</v>
          </cell>
          <cell r="I57">
            <v>28404.89</v>
          </cell>
        </row>
        <row r="58">
          <cell r="A58" t="str">
            <v>     в том числе:</v>
          </cell>
        </row>
        <row r="59">
          <cell r="A59" t="str">
            <v> -материалы</v>
          </cell>
          <cell r="B59">
            <v>715.3</v>
          </cell>
          <cell r="C59">
            <v>157.48</v>
          </cell>
          <cell r="D59">
            <v>140.24</v>
          </cell>
          <cell r="E59">
            <v>0</v>
          </cell>
          <cell r="F59">
            <v>0</v>
          </cell>
          <cell r="G59">
            <v>0</v>
          </cell>
          <cell r="H59">
            <v>262</v>
          </cell>
          <cell r="I59">
            <v>2024.89</v>
          </cell>
        </row>
        <row r="60">
          <cell r="A60" t="str">
            <v> -услуги Студеновской котельной</v>
          </cell>
          <cell r="B60">
            <v>19096</v>
          </cell>
          <cell r="C60">
            <v>16095</v>
          </cell>
          <cell r="D60">
            <v>17769</v>
          </cell>
          <cell r="E60">
            <v>12503</v>
          </cell>
          <cell r="F60">
            <v>7959</v>
          </cell>
          <cell r="G60">
            <v>10450</v>
          </cell>
          <cell r="H60">
            <v>7680</v>
          </cell>
          <cell r="I60">
            <v>10626</v>
          </cell>
        </row>
        <row r="61">
          <cell r="A61" t="str">
            <v>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v>
          </cell>
          <cell r="I69">
            <v>51492.32</v>
          </cell>
        </row>
        <row r="71">
          <cell r="A71" t="str">
            <v>Калькуляция  затрат  по  студеновской  котельной</v>
          </cell>
        </row>
        <row r="73">
          <cell r="A73" t="str">
            <v> Статьи   затрат</v>
          </cell>
          <cell r="B73" t="str">
            <v>Январь</v>
          </cell>
          <cell r="C73" t="str">
            <v>Февраль</v>
          </cell>
          <cell r="D73" t="str">
            <v>Март</v>
          </cell>
          <cell r="E73" t="str">
            <v>Апрель</v>
          </cell>
          <cell r="F73" t="str">
            <v>Май</v>
          </cell>
          <cell r="G73" t="str">
            <v>Июнь </v>
          </cell>
          <cell r="H73" t="str">
            <v>Июль</v>
          </cell>
          <cell r="I73" t="str">
            <v>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в том числе:</v>
          </cell>
        </row>
        <row r="78">
          <cell r="A78" t="str">
            <v> -материалы на капремонт</v>
          </cell>
          <cell r="B78">
            <v>0</v>
          </cell>
          <cell r="C78">
            <v>0</v>
          </cell>
          <cell r="D78">
            <v>0</v>
          </cell>
          <cell r="E78">
            <v>0</v>
          </cell>
          <cell r="F78">
            <v>0</v>
          </cell>
          <cell r="G78">
            <v>0</v>
          </cell>
          <cell r="H78">
            <v>0</v>
          </cell>
          <cell r="I78">
            <v>0</v>
          </cell>
        </row>
        <row r="79">
          <cell r="A79" t="str">
            <v> -материалы и запчасти на тек.ремонт</v>
          </cell>
          <cell r="B79">
            <v>1051</v>
          </cell>
          <cell r="C79">
            <v>1077</v>
          </cell>
          <cell r="D79">
            <v>2895</v>
          </cell>
          <cell r="E79">
            <v>3145</v>
          </cell>
          <cell r="F79">
            <v>0</v>
          </cell>
          <cell r="G79">
            <v>13733.9</v>
          </cell>
          <cell r="H79">
            <v>0</v>
          </cell>
          <cell r="I79">
            <v>4100</v>
          </cell>
        </row>
        <row r="80">
          <cell r="A80" t="str">
            <v> -услуги РСУ</v>
          </cell>
          <cell r="B80">
            <v>4113</v>
          </cell>
          <cell r="C80">
            <v>4113</v>
          </cell>
          <cell r="D80">
            <v>8691</v>
          </cell>
          <cell r="E80">
            <v>8692</v>
          </cell>
          <cell r="F80">
            <v>1040</v>
          </cell>
          <cell r="G80">
            <v>2312</v>
          </cell>
          <cell r="H80">
            <v>0</v>
          </cell>
          <cell r="I80">
            <v>0</v>
          </cell>
        </row>
        <row r="81">
          <cell r="A81" t="str">
            <v>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в том числе:</v>
          </cell>
        </row>
        <row r="84">
          <cell r="A84" t="str">
            <v> -материалы</v>
          </cell>
          <cell r="B84">
            <v>4294.95</v>
          </cell>
          <cell r="C84">
            <v>0</v>
          </cell>
          <cell r="D84">
            <v>0</v>
          </cell>
          <cell r="E84">
            <v>0</v>
          </cell>
          <cell r="F84">
            <v>0</v>
          </cell>
          <cell r="G84">
            <v>659</v>
          </cell>
          <cell r="H84">
            <v>0</v>
          </cell>
          <cell r="I84">
            <v>0</v>
          </cell>
        </row>
        <row r="85">
          <cell r="A85" t="str">
            <v>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4694.4</v>
          </cell>
          <cell r="C89">
            <v>5014.41</v>
          </cell>
          <cell r="D89">
            <v>4940.52</v>
          </cell>
          <cell r="E89">
            <v>4812.99</v>
          </cell>
          <cell r="F89">
            <v>4737.43</v>
          </cell>
          <cell r="G89">
            <v>3921</v>
          </cell>
          <cell r="H89">
            <v>5193.27</v>
          </cell>
          <cell r="I89">
            <v>6870.34</v>
          </cell>
        </row>
        <row r="90">
          <cell r="A90" t="str">
            <v>Прочие расходы</v>
          </cell>
          <cell r="B90">
            <v>773.49</v>
          </cell>
          <cell r="C90">
            <v>222.98</v>
          </cell>
          <cell r="D90">
            <v>527.07</v>
          </cell>
          <cell r="E90">
            <v>0</v>
          </cell>
          <cell r="F90">
            <v>0</v>
          </cell>
          <cell r="G90">
            <v>0</v>
          </cell>
          <cell r="H90">
            <v>0</v>
          </cell>
          <cell r="I90">
            <v>0</v>
          </cell>
        </row>
        <row r="91">
          <cell r="A91" t="str">
            <v>      в том числе:</v>
          </cell>
        </row>
        <row r="92">
          <cell r="A92" t="str">
            <v>Спецодежда, питание, мыло и т.д.</v>
          </cell>
          <cell r="B92">
            <v>773.49</v>
          </cell>
          <cell r="C92">
            <v>222.98</v>
          </cell>
          <cell r="D92">
            <v>527.07</v>
          </cell>
          <cell r="E92">
            <v>0</v>
          </cell>
          <cell r="F92">
            <v>0</v>
          </cell>
          <cell r="G92">
            <v>0</v>
          </cell>
          <cell r="H92">
            <v>0</v>
          </cell>
          <cell r="I92">
            <v>0</v>
          </cell>
        </row>
        <row r="93">
          <cell r="A93" t="str">
            <v>Итого</v>
          </cell>
          <cell r="B93">
            <v>94067.41000000002</v>
          </cell>
          <cell r="C93">
            <v>79288.08</v>
          </cell>
          <cell r="D93">
            <v>87531.28000000001</v>
          </cell>
          <cell r="E93">
            <v>67979.25</v>
          </cell>
          <cell r="F93">
            <v>44013.189999999995</v>
          </cell>
          <cell r="G93">
            <v>57787.9</v>
          </cell>
          <cell r="H93">
            <v>42474.04000000001</v>
          </cell>
          <cell r="I93">
            <v>58766.270000000004</v>
          </cell>
        </row>
      </sheetData>
      <sheetData sheetId="30">
        <row r="2">
          <cell r="A2" t="str">
            <v>Калькуляция затрат на ремонтно-строительный цех (РСЦ)</v>
          </cell>
        </row>
        <row r="4">
          <cell r="A4" t="str">
            <v> Статьи   затрат</v>
          </cell>
          <cell r="B4" t="str">
            <v>Январь</v>
          </cell>
          <cell r="C4" t="str">
            <v>Февраль</v>
          </cell>
          <cell r="D4" t="str">
            <v>Март</v>
          </cell>
          <cell r="E4" t="str">
            <v>Апрель</v>
          </cell>
          <cell r="F4" t="str">
            <v>Май</v>
          </cell>
          <cell r="G4" t="str">
            <v>Июнь</v>
          </cell>
          <cell r="H4" t="str">
            <v>Июль</v>
          </cell>
          <cell r="I4" t="str">
            <v>Август </v>
          </cell>
        </row>
        <row r="5">
          <cell r="A5" t="str">
            <v>Вспомогательные материалы</v>
          </cell>
          <cell r="B5">
            <v>14850.29</v>
          </cell>
          <cell r="C5">
            <v>16837.07</v>
          </cell>
          <cell r="D5">
            <v>17866.57</v>
          </cell>
          <cell r="E5">
            <v>27069.22</v>
          </cell>
          <cell r="F5">
            <v>43002.82</v>
          </cell>
          <cell r="G5">
            <v>52161</v>
          </cell>
          <cell r="H5">
            <v>36465.92</v>
          </cell>
          <cell r="I5">
            <v>63255.09</v>
          </cell>
        </row>
        <row r="6">
          <cell r="A6" t="str">
            <v>Дизтопливо</v>
          </cell>
          <cell r="B6">
            <v>224.44</v>
          </cell>
          <cell r="C6">
            <v>367.89</v>
          </cell>
          <cell r="D6">
            <v>277.03</v>
          </cell>
          <cell r="E6">
            <v>285.08</v>
          </cell>
          <cell r="F6">
            <v>465.47</v>
          </cell>
          <cell r="G6">
            <v>386</v>
          </cell>
          <cell r="H6">
            <v>584.06</v>
          </cell>
          <cell r="I6">
            <v>584.56</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в том числе:</v>
          </cell>
        </row>
        <row r="10">
          <cell r="A10" t="str">
            <v> -материалы на капремонт</v>
          </cell>
          <cell r="B10">
            <v>0</v>
          </cell>
          <cell r="C10">
            <v>0</v>
          </cell>
          <cell r="D10">
            <v>0</v>
          </cell>
          <cell r="E10">
            <v>13400</v>
          </cell>
          <cell r="F10">
            <v>18500</v>
          </cell>
          <cell r="G10">
            <v>14600</v>
          </cell>
          <cell r="H10">
            <v>19800</v>
          </cell>
          <cell r="I10">
            <v>0</v>
          </cell>
        </row>
        <row r="11">
          <cell r="A11" t="str">
            <v> -материалы на такущий ремонт</v>
          </cell>
          <cell r="B11">
            <v>1645</v>
          </cell>
          <cell r="C11">
            <v>1645</v>
          </cell>
          <cell r="D11">
            <v>1775</v>
          </cell>
          <cell r="E11">
            <v>0</v>
          </cell>
          <cell r="F11">
            <v>0</v>
          </cell>
          <cell r="G11">
            <v>220</v>
          </cell>
          <cell r="H11">
            <v>0</v>
          </cell>
          <cell r="I11">
            <v>478</v>
          </cell>
        </row>
        <row r="12">
          <cell r="A12" t="str">
            <v> -услуги РСЦ</v>
          </cell>
          <cell r="B12">
            <v>0</v>
          </cell>
          <cell r="C12">
            <v>0</v>
          </cell>
          <cell r="D12">
            <v>0</v>
          </cell>
          <cell r="E12">
            <v>3621</v>
          </cell>
          <cell r="F12">
            <v>0</v>
          </cell>
          <cell r="G12">
            <v>0</v>
          </cell>
          <cell r="H12">
            <v>0</v>
          </cell>
          <cell r="I12">
            <v>0</v>
          </cell>
        </row>
        <row r="13">
          <cell r="A13" t="str">
            <v>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v>
          </cell>
          <cell r="D14">
            <v>10097.85</v>
          </cell>
          <cell r="E14">
            <v>8178.41</v>
          </cell>
          <cell r="F14">
            <v>5209.17</v>
          </cell>
          <cell r="G14">
            <v>6990</v>
          </cell>
          <cell r="H14">
            <v>5001.03</v>
          </cell>
          <cell r="I14">
            <v>6648.17</v>
          </cell>
        </row>
        <row r="15">
          <cell r="A15" t="str">
            <v>     в том числе:</v>
          </cell>
        </row>
        <row r="16">
          <cell r="A16" t="str">
            <v> -материалы</v>
          </cell>
          <cell r="B16">
            <v>297.93</v>
          </cell>
          <cell r="C16">
            <v>319.86</v>
          </cell>
          <cell r="D16">
            <v>35.93</v>
          </cell>
          <cell r="E16">
            <v>399.61</v>
          </cell>
          <cell r="F16">
            <v>58.51</v>
          </cell>
          <cell r="G16">
            <v>517</v>
          </cell>
          <cell r="H16">
            <v>0</v>
          </cell>
          <cell r="I16">
            <v>24.79</v>
          </cell>
        </row>
        <row r="17">
          <cell r="A17" t="str">
            <v> -масла, смазки</v>
          </cell>
          <cell r="B17">
            <v>0</v>
          </cell>
          <cell r="C17">
            <v>0</v>
          </cell>
          <cell r="D17">
            <v>0</v>
          </cell>
          <cell r="E17">
            <v>0</v>
          </cell>
          <cell r="F17">
            <v>0</v>
          </cell>
          <cell r="G17">
            <v>0</v>
          </cell>
          <cell r="H17">
            <v>0</v>
          </cell>
          <cell r="I17">
            <v>0</v>
          </cell>
        </row>
        <row r="18">
          <cell r="A18" t="str">
            <v> -услуги Студеновской котельной</v>
          </cell>
          <cell r="B18">
            <v>8475</v>
          </cell>
          <cell r="C18">
            <v>7144</v>
          </cell>
          <cell r="D18">
            <v>7886</v>
          </cell>
          <cell r="E18">
            <v>6885</v>
          </cell>
          <cell r="F18">
            <v>4196</v>
          </cell>
          <cell r="G18">
            <v>5509</v>
          </cell>
          <cell r="H18">
            <v>4049</v>
          </cell>
          <cell r="I18">
            <v>5603</v>
          </cell>
        </row>
        <row r="19">
          <cell r="A19" t="str">
            <v> -услуги КИП, РИП и метрологии</v>
          </cell>
          <cell r="B19">
            <v>547</v>
          </cell>
          <cell r="C19">
            <v>475</v>
          </cell>
          <cell r="D19">
            <v>492</v>
          </cell>
          <cell r="E19">
            <v>570.88</v>
          </cell>
          <cell r="F19">
            <v>592</v>
          </cell>
          <cell r="G19">
            <v>619</v>
          </cell>
          <cell r="H19">
            <v>617</v>
          </cell>
          <cell r="I19">
            <v>648</v>
          </cell>
        </row>
        <row r="20">
          <cell r="A20" t="str">
            <v> -услуги УТД и С</v>
          </cell>
          <cell r="B20">
            <v>1639</v>
          </cell>
          <cell r="C20">
            <v>1349</v>
          </cell>
          <cell r="D20">
            <v>1553</v>
          </cell>
          <cell r="E20">
            <v>234</v>
          </cell>
          <cell r="F20">
            <v>272.63</v>
          </cell>
          <cell r="G20">
            <v>254</v>
          </cell>
          <cell r="H20">
            <v>244</v>
          </cell>
          <cell r="I20">
            <v>253</v>
          </cell>
        </row>
        <row r="21">
          <cell r="A21" t="str">
            <v> -вода и стоки</v>
          </cell>
          <cell r="B21">
            <v>88.92</v>
          </cell>
          <cell r="C21">
            <v>88.92</v>
          </cell>
          <cell r="D21">
            <v>89.92</v>
          </cell>
          <cell r="E21">
            <v>88.92</v>
          </cell>
          <cell r="F21">
            <v>90.03</v>
          </cell>
          <cell r="G21">
            <v>91</v>
          </cell>
          <cell r="H21">
            <v>91.03</v>
          </cell>
          <cell r="I21">
            <v>119.38</v>
          </cell>
        </row>
        <row r="22">
          <cell r="A22" t="str">
            <v>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1214.1</v>
          </cell>
          <cell r="C23">
            <v>3743.52</v>
          </cell>
          <cell r="D23">
            <v>0</v>
          </cell>
          <cell r="E23">
            <v>1375.44</v>
          </cell>
          <cell r="F23">
            <v>0</v>
          </cell>
          <cell r="G23">
            <v>1584</v>
          </cell>
          <cell r="H23">
            <v>144.42</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в том числе:</v>
          </cell>
        </row>
        <row r="29">
          <cell r="A29" t="str">
            <v>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в том числе:</v>
          </cell>
        </row>
        <row r="32">
          <cell r="A32" t="str">
            <v>Спецодежда,питание, мыло и т.д.</v>
          </cell>
          <cell r="B32">
            <v>4503.88</v>
          </cell>
          <cell r="C32">
            <v>5147.24</v>
          </cell>
          <cell r="D32">
            <v>1243.58</v>
          </cell>
          <cell r="E32">
            <v>797.21</v>
          </cell>
          <cell r="F32">
            <v>1654.97</v>
          </cell>
          <cell r="G32">
            <v>1137</v>
          </cell>
          <cell r="H32">
            <v>1054.87</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144305.3</v>
          </cell>
          <cell r="I34">
            <v>154359.58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Sheet1"/>
      <sheetName val="Sheet2"/>
      <sheetName val="Sheet3"/>
      <sheetName val="Сентябрь"/>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s>
    <sheetDataSet>
      <sheetData sheetId="2">
        <row r="5">
          <cell r="A5" t="str">
            <v> БАЛАНС (АКТИВ)</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5">
          <cell r="A95" t="str">
            <v>V. Краткосрочные пассивы</v>
          </cell>
          <cell r="D95">
            <v>36251</v>
          </cell>
          <cell r="E95">
            <v>36342</v>
          </cell>
          <cell r="F95">
            <v>36434</v>
          </cell>
          <cell r="G95">
            <v>36526</v>
          </cell>
          <cell r="H95">
            <v>36557</v>
          </cell>
          <cell r="I95">
            <v>36586</v>
          </cell>
          <cell r="J95">
            <v>36617</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PUT"/>
      <sheetName val="Mkt Cap"/>
      <sheetName val="WACC-ML"/>
      <sheetName val="Comp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Экономика и финансы"/>
      <sheetName val="Переменные"/>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одержанТрансп"/>
      <sheetName val="с"/>
      <sheetName val="2007"/>
      <sheetName val="Показ.Эфф.Инвест."/>
    </sheetNames>
    <sheetDataSet>
      <sheetData sheetId="3">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Июнь </v>
          </cell>
          <cell r="H5" t="str">
            <v>Июль</v>
          </cell>
          <cell r="I5" t="str">
            <v>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в том числе:</v>
          </cell>
        </row>
        <row r="10">
          <cell r="A10" t="str">
            <v> - взрывчатые вещества</v>
          </cell>
          <cell r="B10">
            <v>103.7</v>
          </cell>
          <cell r="C10">
            <v>123.8</v>
          </cell>
          <cell r="D10">
            <v>110.5</v>
          </cell>
          <cell r="E10">
            <v>134</v>
          </cell>
          <cell r="F10">
            <v>150.3</v>
          </cell>
          <cell r="G10">
            <v>108.6</v>
          </cell>
          <cell r="H10">
            <v>68.7</v>
          </cell>
          <cell r="I10">
            <v>162.6</v>
          </cell>
        </row>
        <row r="11">
          <cell r="A11" t="str">
            <v> - услуги по взрыванию</v>
          </cell>
        </row>
        <row r="12">
          <cell r="A12" t="str">
            <v> - шашки</v>
          </cell>
          <cell r="B12">
            <v>20.6</v>
          </cell>
          <cell r="C12">
            <v>23.7</v>
          </cell>
          <cell r="D12">
            <v>7.4</v>
          </cell>
          <cell r="E12">
            <v>10.9</v>
          </cell>
          <cell r="F12">
            <v>12.7</v>
          </cell>
          <cell r="G12">
            <v>8.7</v>
          </cell>
          <cell r="H12">
            <v>8.8</v>
          </cell>
          <cell r="I12">
            <v>9.4</v>
          </cell>
        </row>
        <row r="13">
          <cell r="A13" t="str">
            <v> - ДШ</v>
          </cell>
          <cell r="B13">
            <v>48.1</v>
          </cell>
          <cell r="C13">
            <v>56.3</v>
          </cell>
          <cell r="D13">
            <v>30.2</v>
          </cell>
          <cell r="E13">
            <v>39.6</v>
          </cell>
          <cell r="F13">
            <v>49.1</v>
          </cell>
          <cell r="G13">
            <v>36.5</v>
          </cell>
          <cell r="H13">
            <v>38.9</v>
          </cell>
          <cell r="I13">
            <v>41.9</v>
          </cell>
        </row>
        <row r="14">
          <cell r="A14" t="str">
            <v> - прочие</v>
          </cell>
          <cell r="B14">
            <v>3.1</v>
          </cell>
          <cell r="C14">
            <v>1.7</v>
          </cell>
          <cell r="D14">
            <v>33.5</v>
          </cell>
          <cell r="E14">
            <v>26.1</v>
          </cell>
          <cell r="F14">
            <v>2.5</v>
          </cell>
          <cell r="G14">
            <v>17.4</v>
          </cell>
          <cell r="H14">
            <v>94.9</v>
          </cell>
          <cell r="I14">
            <v>2.8</v>
          </cell>
        </row>
        <row r="15">
          <cell r="A15" t="str">
            <v>Электроэнергия</v>
          </cell>
          <cell r="B15">
            <v>543.5</v>
          </cell>
          <cell r="C15">
            <v>551.9</v>
          </cell>
          <cell r="D15">
            <v>506.8</v>
          </cell>
          <cell r="E15">
            <v>523.7</v>
          </cell>
          <cell r="F15">
            <v>507.7</v>
          </cell>
          <cell r="G15">
            <v>449.3</v>
          </cell>
          <cell r="H15">
            <v>673.8</v>
          </cell>
          <cell r="I15">
            <v>733.2</v>
          </cell>
        </row>
        <row r="16">
          <cell r="A16" t="str">
            <v>Вспомогательные материалы</v>
          </cell>
          <cell r="B16">
            <v>998.9</v>
          </cell>
          <cell r="C16">
            <v>823.1</v>
          </cell>
          <cell r="D16">
            <v>656.2</v>
          </cell>
          <cell r="E16">
            <v>1228.9</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v>
          </cell>
          <cell r="G17">
            <v>263.1</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2101.7</v>
          </cell>
          <cell r="H19">
            <v>2185.3</v>
          </cell>
          <cell r="I19">
            <v>2314.6</v>
          </cell>
        </row>
        <row r="20">
          <cell r="A20" t="str">
            <v>Отчисления во внебюджетные фонды</v>
          </cell>
          <cell r="B20">
            <v>612.2</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v>
          </cell>
          <cell r="I22">
            <v>1146.1</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75.6</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v>
          </cell>
          <cell r="C28">
            <v>588.1</v>
          </cell>
          <cell r="D28">
            <v>616</v>
          </cell>
          <cell r="E28">
            <v>652.2</v>
          </cell>
          <cell r="F28">
            <v>666.3000000000001</v>
          </cell>
          <cell r="G28">
            <v>838.9</v>
          </cell>
          <cell r="H28">
            <v>669.8</v>
          </cell>
          <cell r="I28">
            <v>1259.8</v>
          </cell>
        </row>
        <row r="29">
          <cell r="A29" t="str">
            <v>       в том числе:</v>
          </cell>
        </row>
        <row r="30">
          <cell r="A30" t="str">
            <v>   Налог за пользование недрами и отчисл. на воспр. МСБ</v>
          </cell>
          <cell r="B30">
            <v>417.4</v>
          </cell>
          <cell r="C30">
            <v>233.6</v>
          </cell>
          <cell r="D30">
            <v>196</v>
          </cell>
          <cell r="E30">
            <v>264.4</v>
          </cell>
          <cell r="F30">
            <v>249.3</v>
          </cell>
          <cell r="G30">
            <v>301.8</v>
          </cell>
          <cell r="H30">
            <v>268.8</v>
          </cell>
          <cell r="I30">
            <v>838.2</v>
          </cell>
        </row>
        <row r="31">
          <cell r="A31" t="str">
            <v>   Земельный налог</v>
          </cell>
          <cell r="B31">
            <v>116.8</v>
          </cell>
          <cell r="C31">
            <v>116.8</v>
          </cell>
          <cell r="D31">
            <v>116.8</v>
          </cell>
          <cell r="E31">
            <v>116.8</v>
          </cell>
          <cell r="F31">
            <v>116.8</v>
          </cell>
          <cell r="G31">
            <v>116.819592</v>
          </cell>
          <cell r="H31">
            <v>82.2</v>
          </cell>
          <cell r="I31">
            <v>110.8</v>
          </cell>
        </row>
        <row r="32">
          <cell r="A32" t="str">
            <v>   Платежи за выбросы вредных веществ</v>
          </cell>
          <cell r="B32">
            <v>0</v>
          </cell>
          <cell r="C32">
            <v>0</v>
          </cell>
          <cell r="D32">
            <v>0</v>
          </cell>
          <cell r="E32">
            <v>0</v>
          </cell>
          <cell r="F32">
            <v>0</v>
          </cell>
          <cell r="G32">
            <v>0</v>
          </cell>
          <cell r="H32">
            <v>0</v>
          </cell>
          <cell r="I32">
            <v>2.5</v>
          </cell>
        </row>
        <row r="33">
          <cell r="A33" t="str">
            <v>   Налог за мощность двигателей</v>
          </cell>
          <cell r="B33">
            <v>0</v>
          </cell>
          <cell r="C33">
            <v>0</v>
          </cell>
          <cell r="D33">
            <v>0</v>
          </cell>
          <cell r="E33">
            <v>28</v>
          </cell>
          <cell r="F33">
            <v>0</v>
          </cell>
          <cell r="G33">
            <v>0</v>
          </cell>
          <cell r="H33">
            <v>0</v>
          </cell>
          <cell r="I33">
            <v>0</v>
          </cell>
        </row>
        <row r="34">
          <cell r="A34" t="str">
            <v>   Налог за пользование дорогами</v>
          </cell>
          <cell r="B34">
            <v>216</v>
          </cell>
          <cell r="C34">
            <v>170</v>
          </cell>
          <cell r="D34">
            <v>218.9</v>
          </cell>
          <cell r="E34">
            <v>170</v>
          </cell>
          <cell r="F34">
            <v>238</v>
          </cell>
          <cell r="G34">
            <v>351.2</v>
          </cell>
          <cell r="H34">
            <v>258.2</v>
          </cell>
          <cell r="I34">
            <v>260</v>
          </cell>
        </row>
        <row r="35">
          <cell r="A35" t="str">
            <v>   Прочие денежные расходы</v>
          </cell>
          <cell r="B35">
            <v>73.5</v>
          </cell>
          <cell r="C35">
            <v>67.7</v>
          </cell>
          <cell r="D35">
            <v>84.3</v>
          </cell>
          <cell r="E35">
            <v>73</v>
          </cell>
          <cell r="F35">
            <v>62.2</v>
          </cell>
          <cell r="G35">
            <v>69.1</v>
          </cell>
          <cell r="H35">
            <v>60.6</v>
          </cell>
          <cell r="I35">
            <v>48.3</v>
          </cell>
        </row>
        <row r="37">
          <cell r="A37" t="str">
            <v>Итого затрат на производство:</v>
          </cell>
          <cell r="B37">
            <v>7328.200000000001</v>
          </cell>
          <cell r="C37">
            <v>7248.200000000001</v>
          </cell>
          <cell r="D37">
            <v>7216.899999999999</v>
          </cell>
          <cell r="E37">
            <v>8027.900000000001</v>
          </cell>
          <cell r="F37">
            <v>8957.199999999999</v>
          </cell>
          <cell r="G37">
            <v>9719.1</v>
          </cell>
          <cell r="H37">
            <v>10127.3</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-325.9</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v>
          </cell>
          <cell r="C41">
            <v>7227.400000000001</v>
          </cell>
          <cell r="D41">
            <v>7070.599999999999</v>
          </cell>
          <cell r="E41">
            <v>8076.200000000002</v>
          </cell>
          <cell r="F41">
            <v>8431.199999999999</v>
          </cell>
          <cell r="G41">
            <v>8894</v>
          </cell>
          <cell r="H41">
            <v>8288.2</v>
          </cell>
          <cell r="I41">
            <v>8752.100000000004</v>
          </cell>
        </row>
        <row r="43">
          <cell r="A43" t="str">
            <v>Затраты на 1 тыс.тонн продукции, руб</v>
          </cell>
          <cell r="B43">
            <v>37.44039900249377</v>
          </cell>
          <cell r="C43">
            <v>33.22942528735632</v>
          </cell>
          <cell r="D43">
            <v>42.4405762304922</v>
          </cell>
          <cell r="E43">
            <v>35.62505513895017</v>
          </cell>
          <cell r="F43">
            <v>35.87744680851063</v>
          </cell>
          <cell r="G43">
            <v>36.49569142388182</v>
          </cell>
          <cell r="H43">
            <v>34.43373493975904</v>
          </cell>
          <cell r="I43">
            <v>35.781275551921524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T159"/>
  <sheetViews>
    <sheetView tabSelected="1" zoomScale="115" zoomScaleNormal="115" zoomScalePageLayoutView="0" workbookViewId="0" topLeftCell="A1">
      <selection activeCell="A1" sqref="A1"/>
    </sheetView>
  </sheetViews>
  <sheetFormatPr defaultColWidth="9.140625" defaultRowHeight="15"/>
  <cols>
    <col min="1" max="1" width="3.421875" style="1" customWidth="1"/>
    <col min="2" max="2" width="37.7109375" style="29" customWidth="1"/>
    <col min="3" max="3" width="1.421875" style="2" customWidth="1"/>
    <col min="4" max="10" width="9.421875" style="1" customWidth="1"/>
    <col min="11" max="11" width="10.00390625" style="1" customWidth="1"/>
    <col min="12" max="12" width="8.421875" style="1" customWidth="1"/>
    <col min="13" max="14" width="9.421875" style="1" customWidth="1"/>
    <col min="15" max="15" width="6.00390625" style="1" customWidth="1"/>
    <col min="16" max="16" width="9.421875" style="1" customWidth="1"/>
    <col min="17" max="17" width="9.28125" style="1" customWidth="1"/>
    <col min="18" max="16384" width="9.140625" style="1" customWidth="1"/>
  </cols>
  <sheetData>
    <row r="1" ht="15"/>
    <row r="2" ht="15">
      <c r="B2"/>
    </row>
    <row r="3" ht="15"/>
    <row r="4" ht="17.25">
      <c r="B4" s="3" t="s">
        <v>118</v>
      </c>
    </row>
    <row r="5" spans="2:16" ht="15.75">
      <c r="B5" s="4"/>
      <c r="C5" s="5"/>
      <c r="D5" s="5"/>
      <c r="E5" s="5"/>
      <c r="F5" s="5"/>
      <c r="G5" s="5"/>
      <c r="H5" s="5"/>
      <c r="I5" s="5"/>
      <c r="J5" s="5"/>
      <c r="K5" s="5"/>
      <c r="L5" s="5"/>
      <c r="M5" s="5"/>
      <c r="N5" s="5"/>
      <c r="P5" s="5"/>
    </row>
    <row r="6" spans="2:18" ht="15.75">
      <c r="B6" s="6" t="s">
        <v>2</v>
      </c>
      <c r="C6" s="7"/>
      <c r="D6" s="7"/>
      <c r="E6" s="7"/>
      <c r="F6" s="7"/>
      <c r="G6" s="7"/>
      <c r="H6" s="7"/>
      <c r="I6" s="7"/>
      <c r="J6" s="7"/>
      <c r="K6" s="7"/>
      <c r="L6" s="7"/>
      <c r="M6" s="7"/>
      <c r="N6" s="7"/>
      <c r="O6" s="8"/>
      <c r="P6" s="7"/>
      <c r="Q6" s="7"/>
      <c r="R6" s="7"/>
    </row>
    <row r="7" spans="2:16" ht="15.75">
      <c r="B7" s="9"/>
      <c r="C7" s="5"/>
      <c r="D7" s="5"/>
      <c r="E7" s="5"/>
      <c r="F7" s="5"/>
      <c r="G7" s="5"/>
      <c r="H7" s="5"/>
      <c r="I7" s="5"/>
      <c r="J7" s="5"/>
      <c r="K7" s="5"/>
      <c r="L7" s="5"/>
      <c r="M7" s="5"/>
      <c r="N7" s="5"/>
      <c r="P7" s="5"/>
    </row>
    <row r="8" spans="1:16" ht="17.25">
      <c r="A8" s="10"/>
      <c r="B8" s="3" t="s">
        <v>3</v>
      </c>
      <c r="C8" s="11"/>
      <c r="D8" s="11"/>
      <c r="E8" s="11"/>
      <c r="F8" s="11"/>
      <c r="G8" s="11"/>
      <c r="H8" s="11"/>
      <c r="I8" s="11"/>
      <c r="J8" s="11"/>
      <c r="K8" s="11"/>
      <c r="L8" s="11"/>
      <c r="M8" s="11"/>
      <c r="N8" s="11"/>
      <c r="P8" s="11"/>
    </row>
    <row r="9" spans="2:18" ht="30">
      <c r="B9" s="12" t="s">
        <v>4</v>
      </c>
      <c r="C9" s="13"/>
      <c r="D9" s="14" t="s">
        <v>5</v>
      </c>
      <c r="E9" s="14" t="s">
        <v>6</v>
      </c>
      <c r="F9" s="14" t="s">
        <v>7</v>
      </c>
      <c r="G9" s="14" t="s">
        <v>8</v>
      </c>
      <c r="H9" s="14" t="s">
        <v>9</v>
      </c>
      <c r="I9" s="14" t="s">
        <v>10</v>
      </c>
      <c r="J9" s="14" t="s">
        <v>11</v>
      </c>
      <c r="K9" s="14" t="s">
        <v>12</v>
      </c>
      <c r="L9" s="15" t="s">
        <v>117</v>
      </c>
      <c r="M9" s="14" t="s">
        <v>13</v>
      </c>
      <c r="N9" s="14" t="s">
        <v>14</v>
      </c>
      <c r="P9" s="14" t="s">
        <v>15</v>
      </c>
      <c r="Q9" s="14" t="s">
        <v>16</v>
      </c>
      <c r="R9" s="14" t="s">
        <v>14</v>
      </c>
    </row>
    <row r="10" spans="2:18" ht="15">
      <c r="B10" s="16" t="s">
        <v>17</v>
      </c>
      <c r="C10" s="17"/>
      <c r="D10" s="18">
        <v>0.21964893299999996</v>
      </c>
      <c r="E10" s="18">
        <v>0.14166193</v>
      </c>
      <c r="F10" s="18">
        <v>0.2069488999999999</v>
      </c>
      <c r="G10" s="18">
        <v>0.046374170000000006</v>
      </c>
      <c r="H10" s="98">
        <v>0.04243551000000006</v>
      </c>
      <c r="I10" s="98">
        <v>0.09053323</v>
      </c>
      <c r="J10" s="98">
        <v>0.009468610000000002</v>
      </c>
      <c r="K10" s="98">
        <v>0.026467879999999843</v>
      </c>
      <c r="L10" s="86">
        <v>0.006296549999999999</v>
      </c>
      <c r="M10" s="91">
        <f>L10/K10-1</f>
        <v>-0.7621059941332651</v>
      </c>
      <c r="N10" s="91">
        <f>L10/H10-1</f>
        <v>-0.8516207299028575</v>
      </c>
      <c r="P10" s="98">
        <f aca="true" t="shared" si="0" ref="P10:P16">SUM(D10:G10)</f>
        <v>0.6146339329999998</v>
      </c>
      <c r="Q10" s="98">
        <f aca="true" t="shared" si="1" ref="Q10:Q16">SUM(H10:K10)</f>
        <v>0.1689052299999999</v>
      </c>
      <c r="R10" s="91">
        <f aca="true" t="shared" si="2" ref="R10:R16">Q10/P10-1</f>
        <v>-0.7251937764392843</v>
      </c>
    </row>
    <row r="11" spans="2:18" ht="15">
      <c r="B11" s="16" t="s">
        <v>18</v>
      </c>
      <c r="C11" s="17"/>
      <c r="D11" s="18">
        <v>0.891724413</v>
      </c>
      <c r="E11" s="18">
        <v>0.85562463578096</v>
      </c>
      <c r="F11" s="18">
        <v>0.9772358606293358</v>
      </c>
      <c r="G11" s="18">
        <v>1.2354827120454397</v>
      </c>
      <c r="H11" s="98">
        <v>1.130277344772</v>
      </c>
      <c r="I11" s="98">
        <v>0.9367742284136004</v>
      </c>
      <c r="J11" s="98">
        <v>0.7797411139343997</v>
      </c>
      <c r="K11" s="98">
        <v>1.2267326639455784</v>
      </c>
      <c r="L11" s="86">
        <v>1.2954943569694002</v>
      </c>
      <c r="M11" s="91">
        <f aca="true" t="shared" si="3" ref="M11:M16">L11/K11-1</f>
        <v>0.056052712253264136</v>
      </c>
      <c r="N11" s="91">
        <f aca="true" t="shared" si="4" ref="N11:N16">L11/H11-1</f>
        <v>0.14617386870717808</v>
      </c>
      <c r="P11" s="98">
        <f t="shared" si="0"/>
        <v>3.9600676214557353</v>
      </c>
      <c r="Q11" s="98">
        <f t="shared" si="1"/>
        <v>4.0735253510655784</v>
      </c>
      <c r="R11" s="91">
        <f t="shared" si="2"/>
        <v>0.028650452581952646</v>
      </c>
    </row>
    <row r="12" spans="2:18" ht="15">
      <c r="B12" s="16" t="s">
        <v>19</v>
      </c>
      <c r="C12" s="17"/>
      <c r="D12" s="18">
        <v>2.371058090684721</v>
      </c>
      <c r="E12" s="18">
        <v>2.3481997298782478</v>
      </c>
      <c r="F12" s="18">
        <v>2.187389938986578</v>
      </c>
      <c r="G12" s="18">
        <v>1.995863025893365</v>
      </c>
      <c r="H12" s="98">
        <v>2.160575703762741</v>
      </c>
      <c r="I12" s="98">
        <v>2.2771030508839987</v>
      </c>
      <c r="J12" s="98">
        <v>2.365033292218399</v>
      </c>
      <c r="K12" s="98">
        <v>1.6827145833476607</v>
      </c>
      <c r="L12" s="86">
        <v>1.9114583311623496</v>
      </c>
      <c r="M12" s="91">
        <f t="shared" si="3"/>
        <v>0.13593734200580632</v>
      </c>
      <c r="N12" s="91">
        <f t="shared" si="4"/>
        <v>-0.11530138572165849</v>
      </c>
      <c r="P12" s="98">
        <f t="shared" si="0"/>
        <v>8.902510785442912</v>
      </c>
      <c r="Q12" s="98">
        <f t="shared" si="1"/>
        <v>8.4854266302128</v>
      </c>
      <c r="R12" s="91">
        <f t="shared" si="2"/>
        <v>-0.04685017129236335</v>
      </c>
    </row>
    <row r="13" spans="2:18" ht="15">
      <c r="B13" s="16" t="s">
        <v>20</v>
      </c>
      <c r="C13" s="17"/>
      <c r="D13" s="18">
        <v>0</v>
      </c>
      <c r="E13" s="18">
        <v>0.0019055799999999998</v>
      </c>
      <c r="F13" s="18">
        <v>0</v>
      </c>
      <c r="G13" s="18">
        <v>0</v>
      </c>
      <c r="H13" s="98">
        <v>0</v>
      </c>
      <c r="I13" s="98">
        <v>0.00109443</v>
      </c>
      <c r="J13" s="98">
        <v>0.03445725</v>
      </c>
      <c r="K13" s="98">
        <v>0.08427351699999985</v>
      </c>
      <c r="L13" s="86">
        <v>0.08616201</v>
      </c>
      <c r="M13" s="91">
        <f t="shared" si="3"/>
        <v>0.022409092052016133</v>
      </c>
      <c r="N13" s="91"/>
      <c r="P13" s="98">
        <f t="shared" si="0"/>
        <v>0.0019055799999999998</v>
      </c>
      <c r="Q13" s="98">
        <f t="shared" si="1"/>
        <v>0.11982519699999986</v>
      </c>
      <c r="R13" s="91"/>
    </row>
    <row r="14" spans="2:18" ht="15">
      <c r="B14" s="16" t="s">
        <v>21</v>
      </c>
      <c r="C14" s="17"/>
      <c r="D14" s="18">
        <v>0.327214087</v>
      </c>
      <c r="E14" s="18">
        <v>0.3938971719999999</v>
      </c>
      <c r="F14" s="18">
        <v>0.36615206</v>
      </c>
      <c r="G14" s="18">
        <v>0.33365367</v>
      </c>
      <c r="H14" s="98">
        <v>0.35949977899999996</v>
      </c>
      <c r="I14" s="98">
        <v>0.39002787000000005</v>
      </c>
      <c r="J14" s="98">
        <v>0.45526863900000014</v>
      </c>
      <c r="K14" s="98">
        <v>0.4738170589999992</v>
      </c>
      <c r="L14" s="86">
        <v>0.49016377400000005</v>
      </c>
      <c r="M14" s="91">
        <f t="shared" si="3"/>
        <v>0.034500055853837086</v>
      </c>
      <c r="N14" s="91">
        <f t="shared" si="4"/>
        <v>0.3634605711398784</v>
      </c>
      <c r="P14" s="98">
        <f t="shared" si="0"/>
        <v>1.4209169889999997</v>
      </c>
      <c r="Q14" s="98">
        <f t="shared" si="1"/>
        <v>1.6786133469999995</v>
      </c>
      <c r="R14" s="91">
        <f t="shared" si="2"/>
        <v>0.18135919268680079</v>
      </c>
    </row>
    <row r="15" spans="2:18" ht="15">
      <c r="B15" s="16" t="s">
        <v>22</v>
      </c>
      <c r="C15" s="17"/>
      <c r="D15" s="18">
        <v>0.06258569600000001</v>
      </c>
      <c r="E15" s="18">
        <v>0.07676969</v>
      </c>
      <c r="F15" s="18">
        <v>0.07850676</v>
      </c>
      <c r="G15" s="18">
        <v>0.06703813999999993</v>
      </c>
      <c r="H15" s="98">
        <v>0.07051975999999992</v>
      </c>
      <c r="I15" s="98">
        <v>0.07799776999999994</v>
      </c>
      <c r="J15" s="98">
        <v>0.0800549999999999</v>
      </c>
      <c r="K15" s="98">
        <v>0.07653861799999982</v>
      </c>
      <c r="L15" s="19">
        <v>0.07736015999999993</v>
      </c>
      <c r="M15" s="91">
        <f t="shared" si="3"/>
        <v>0.010733692630824798</v>
      </c>
      <c r="N15" s="91">
        <f t="shared" si="4"/>
        <v>0.09699976290333412</v>
      </c>
      <c r="P15" s="98">
        <f t="shared" si="0"/>
        <v>0.28490028599999995</v>
      </c>
      <c r="Q15" s="98">
        <f t="shared" si="1"/>
        <v>0.30511114799999955</v>
      </c>
      <c r="R15" s="91">
        <f t="shared" si="2"/>
        <v>0.07094012534616967</v>
      </c>
    </row>
    <row r="16" spans="2:18" s="20" customFormat="1" ht="15.75" thickBot="1">
      <c r="B16" s="21" t="s">
        <v>23</v>
      </c>
      <c r="C16" s="21"/>
      <c r="D16" s="22">
        <v>3.8722312196847213</v>
      </c>
      <c r="E16" s="22">
        <v>3.8180587376592072</v>
      </c>
      <c r="F16" s="22">
        <v>3.8162335196159134</v>
      </c>
      <c r="G16" s="22">
        <v>3.678411717938804</v>
      </c>
      <c r="H16" s="22">
        <v>3.763308097534741</v>
      </c>
      <c r="I16" s="22">
        <v>3.7735305792975993</v>
      </c>
      <c r="J16" s="22">
        <v>3.724023905152799</v>
      </c>
      <c r="K16" s="22">
        <v>3.57054432129324</v>
      </c>
      <c r="L16" s="23">
        <v>3.8669351821317495</v>
      </c>
      <c r="M16" s="92">
        <f t="shared" si="3"/>
        <v>0.08300999348221438</v>
      </c>
      <c r="N16" s="92">
        <f t="shared" si="4"/>
        <v>0.027536168156121033</v>
      </c>
      <c r="O16" s="24"/>
      <c r="P16" s="22">
        <f t="shared" si="0"/>
        <v>15.184935194898646</v>
      </c>
      <c r="Q16" s="22">
        <f t="shared" si="1"/>
        <v>14.831406903278381</v>
      </c>
      <c r="R16" s="92">
        <f t="shared" si="2"/>
        <v>-0.023281514677720327</v>
      </c>
    </row>
    <row r="17" spans="2:18" ht="15">
      <c r="B17" s="25" t="s">
        <v>24</v>
      </c>
      <c r="C17" s="17"/>
      <c r="D17" s="26">
        <v>0.2921206381606775</v>
      </c>
      <c r="E17" s="26">
        <v>0.3201715005740857</v>
      </c>
      <c r="F17" s="26">
        <v>0.33285098998027696</v>
      </c>
      <c r="G17" s="26">
        <v>0.3579612373401836</v>
      </c>
      <c r="H17" s="26">
        <v>0.3506257586498198</v>
      </c>
      <c r="I17" s="26">
        <v>0.37384259418473587</v>
      </c>
      <c r="J17" s="26">
        <v>0.42899022903410655</v>
      </c>
      <c r="K17" s="26">
        <v>0.4088687615513569</v>
      </c>
      <c r="L17" s="27">
        <v>0.4005541298331561</v>
      </c>
      <c r="M17" s="26"/>
      <c r="N17" s="26"/>
      <c r="P17" s="26">
        <v>0.32108984939300883</v>
      </c>
      <c r="Q17" s="26">
        <v>0.3902126464593254</v>
      </c>
      <c r="R17" s="26"/>
    </row>
    <row r="18" spans="2:18" ht="30">
      <c r="B18" s="28" t="s">
        <v>25</v>
      </c>
      <c r="C18" s="17"/>
      <c r="D18" s="26">
        <v>0.4162356637709331</v>
      </c>
      <c r="E18" s="26">
        <v>0.38421029533123535</v>
      </c>
      <c r="F18" s="26">
        <v>0.42778978320076916</v>
      </c>
      <c r="G18" s="26">
        <v>0.418026210742291</v>
      </c>
      <c r="H18" s="26">
        <v>0.3939159332226284</v>
      </c>
      <c r="I18" s="26">
        <v>0.37687552013664893</v>
      </c>
      <c r="J18" s="26">
        <v>0.31733357206860646</v>
      </c>
      <c r="K18" s="26">
        <v>0.43952000341511455</v>
      </c>
      <c r="L18" s="87">
        <v>0.45517243711069566</v>
      </c>
      <c r="M18" s="26"/>
      <c r="N18" s="26"/>
      <c r="P18" s="26">
        <v>0.41653239821096544</v>
      </c>
      <c r="Q18" s="26">
        <v>0.3813374583648051</v>
      </c>
      <c r="R18" s="26"/>
    </row>
    <row r="19" spans="2:18" ht="15">
      <c r="B19" s="25" t="s">
        <v>26</v>
      </c>
      <c r="C19" s="17"/>
      <c r="D19" s="26">
        <v>0.2916436980683894</v>
      </c>
      <c r="E19" s="26">
        <v>0.29561820409467887</v>
      </c>
      <c r="F19" s="26">
        <v>0.23935922681895389</v>
      </c>
      <c r="G19" s="26">
        <v>0.2208186707261661</v>
      </c>
      <c r="H19" s="26">
        <v>0.25545834274609946</v>
      </c>
      <c r="I19" s="26">
        <v>0.24928188298203632</v>
      </c>
      <c r="J19" s="26">
        <v>0.25368203271886297</v>
      </c>
      <c r="K19" s="26">
        <v>0.1516112350335286</v>
      </c>
      <c r="L19" s="87">
        <v>0.1442734330561484</v>
      </c>
      <c r="M19" s="26"/>
      <c r="N19" s="26"/>
      <c r="P19" s="26">
        <v>0.26234672712369506</v>
      </c>
      <c r="Q19" s="26">
        <v>0.22845166363281555</v>
      </c>
      <c r="R19" s="26"/>
    </row>
    <row r="20" spans="4:17" ht="15">
      <c r="D20" s="30"/>
      <c r="E20" s="31"/>
      <c r="F20" s="31"/>
      <c r="G20" s="31"/>
      <c r="H20" s="31"/>
      <c r="I20" s="31"/>
      <c r="J20" s="31"/>
      <c r="K20" s="31"/>
      <c r="L20" s="63"/>
      <c r="M20" s="31"/>
      <c r="N20" s="31"/>
      <c r="P20" s="31"/>
      <c r="Q20" s="31"/>
    </row>
    <row r="21" spans="2:18" ht="45">
      <c r="B21" s="25" t="s">
        <v>115</v>
      </c>
      <c r="C21" s="32"/>
      <c r="D21" s="33">
        <v>0.5842923980000019</v>
      </c>
      <c r="E21" s="33">
        <v>0.5550197249999989</v>
      </c>
      <c r="F21" s="33">
        <v>0.43042266699999904</v>
      </c>
      <c r="G21" s="33">
        <v>0.3811997030000001</v>
      </c>
      <c r="H21" s="33">
        <v>0.41287638300000157</v>
      </c>
      <c r="I21" s="33">
        <v>0.41496611400000083</v>
      </c>
      <c r="J21" s="33">
        <v>0.39785448000000007</v>
      </c>
      <c r="K21" s="33">
        <v>0.4804931079999992</v>
      </c>
      <c r="L21" s="88">
        <v>0.472</v>
      </c>
      <c r="M21" s="93">
        <f>L21/K21-1</f>
        <v>-0.017675816486423468</v>
      </c>
      <c r="N21" s="93">
        <f>L21/H21-1</f>
        <v>0.14319931929843066</v>
      </c>
      <c r="O21" s="20"/>
      <c r="P21" s="94">
        <f>SUM(D21:G21)</f>
        <v>1.9509344929999999</v>
      </c>
      <c r="Q21" s="94">
        <f>SUM(H21:K21)</f>
        <v>1.7061900850000018</v>
      </c>
      <c r="R21" s="93">
        <f>Q21/P21-1</f>
        <v>-0.1254498338504686</v>
      </c>
    </row>
    <row r="22" spans="2:16" ht="15">
      <c r="B22" s="34"/>
      <c r="D22" s="30"/>
      <c r="E22" s="31"/>
      <c r="F22" s="31"/>
      <c r="G22" s="31"/>
      <c r="H22" s="31"/>
      <c r="I22" s="31"/>
      <c r="J22" s="31"/>
      <c r="K22" s="31"/>
      <c r="L22" s="31"/>
      <c r="M22" s="31"/>
      <c r="N22" s="31"/>
      <c r="P22" s="31"/>
    </row>
    <row r="23" spans="2:18" ht="30.75" customHeight="1">
      <c r="B23" s="104" t="s">
        <v>104</v>
      </c>
      <c r="C23" s="104"/>
      <c r="D23" s="104"/>
      <c r="E23" s="104"/>
      <c r="F23" s="104"/>
      <c r="G23" s="104"/>
      <c r="H23" s="104"/>
      <c r="I23" s="104"/>
      <c r="J23" s="104"/>
      <c r="K23" s="104"/>
      <c r="L23" s="104"/>
      <c r="M23" s="104"/>
      <c r="N23" s="104"/>
      <c r="O23" s="104"/>
      <c r="P23" s="104"/>
      <c r="Q23" s="104"/>
      <c r="R23" s="104"/>
    </row>
    <row r="24" spans="2:16" ht="15">
      <c r="B24" s="34" t="s">
        <v>119</v>
      </c>
      <c r="D24" s="30"/>
      <c r="E24" s="31"/>
      <c r="F24" s="31"/>
      <c r="G24" s="31"/>
      <c r="H24" s="31"/>
      <c r="I24" s="31"/>
      <c r="J24" s="31"/>
      <c r="K24" s="31"/>
      <c r="L24" s="31"/>
      <c r="M24" s="31"/>
      <c r="N24" s="31"/>
      <c r="P24" s="31"/>
    </row>
    <row r="25" spans="2:17" ht="15">
      <c r="B25" s="34" t="s">
        <v>105</v>
      </c>
      <c r="D25" s="30"/>
      <c r="E25" s="31"/>
      <c r="F25" s="31"/>
      <c r="G25" s="31"/>
      <c r="H25" s="31"/>
      <c r="I25" s="31"/>
      <c r="J25" s="31"/>
      <c r="K25" s="76"/>
      <c r="L25" s="76"/>
      <c r="M25" s="31"/>
      <c r="N25" s="31"/>
      <c r="P25" s="76"/>
      <c r="Q25" s="76"/>
    </row>
    <row r="26" spans="2:16" ht="15">
      <c r="B26" s="34"/>
      <c r="D26" s="30"/>
      <c r="E26" s="31"/>
      <c r="F26" s="31"/>
      <c r="G26" s="31"/>
      <c r="H26" s="31"/>
      <c r="I26" s="31"/>
      <c r="J26" s="31"/>
      <c r="K26" s="31"/>
      <c r="L26" s="31"/>
      <c r="M26" s="31"/>
      <c r="N26" s="31"/>
      <c r="P26" s="31"/>
    </row>
    <row r="27" spans="4:16" ht="15">
      <c r="D27" s="30"/>
      <c r="E27" s="31"/>
      <c r="F27" s="31"/>
      <c r="G27" s="31"/>
      <c r="H27" s="31"/>
      <c r="I27" s="31"/>
      <c r="J27" s="31"/>
      <c r="K27" s="31"/>
      <c r="L27" s="31"/>
      <c r="M27" s="31"/>
      <c r="N27" s="31"/>
      <c r="P27" s="31"/>
    </row>
    <row r="28" spans="1:16" ht="17.25">
      <c r="A28" s="10"/>
      <c r="B28" s="3" t="s">
        <v>27</v>
      </c>
      <c r="C28" s="11"/>
      <c r="D28" s="11"/>
      <c r="E28" s="11"/>
      <c r="F28" s="11"/>
      <c r="G28" s="11"/>
      <c r="H28" s="11"/>
      <c r="I28" s="11"/>
      <c r="J28" s="11"/>
      <c r="K28" s="11"/>
      <c r="L28" s="11"/>
      <c r="M28" s="11"/>
      <c r="N28" s="11"/>
      <c r="P28" s="11"/>
    </row>
    <row r="29" spans="2:18" ht="30">
      <c r="B29" s="12" t="s">
        <v>4</v>
      </c>
      <c r="C29" s="13"/>
      <c r="D29" s="14" t="s">
        <v>5</v>
      </c>
      <c r="E29" s="14" t="s">
        <v>6</v>
      </c>
      <c r="F29" s="14" t="s">
        <v>7</v>
      </c>
      <c r="G29" s="14" t="s">
        <v>8</v>
      </c>
      <c r="H29" s="14" t="s">
        <v>9</v>
      </c>
      <c r="I29" s="14" t="s">
        <v>10</v>
      </c>
      <c r="J29" s="14" t="s">
        <v>11</v>
      </c>
      <c r="K29" s="14" t="s">
        <v>12</v>
      </c>
      <c r="L29" s="15" t="s">
        <v>117</v>
      </c>
      <c r="M29" s="14" t="s">
        <v>13</v>
      </c>
      <c r="N29" s="14" t="s">
        <v>14</v>
      </c>
      <c r="P29" s="14" t="s">
        <v>15</v>
      </c>
      <c r="Q29" s="14" t="s">
        <v>16</v>
      </c>
      <c r="R29" s="14" t="s">
        <v>14</v>
      </c>
    </row>
    <row r="30" spans="2:18" ht="15">
      <c r="B30" s="16" t="s">
        <v>17</v>
      </c>
      <c r="C30" s="17"/>
      <c r="D30" s="18">
        <v>0.21964893299999996</v>
      </c>
      <c r="E30" s="18">
        <v>0.14166193</v>
      </c>
      <c r="F30" s="18">
        <v>0.2069488999999999</v>
      </c>
      <c r="G30" s="18">
        <v>0.046374170000000006</v>
      </c>
      <c r="H30" s="98">
        <v>0.042435509999999996</v>
      </c>
      <c r="I30" s="98">
        <v>0.09053323</v>
      </c>
      <c r="J30" s="98">
        <v>0.009468610000000002</v>
      </c>
      <c r="K30" s="98">
        <v>0.026467879999999843</v>
      </c>
      <c r="L30" s="86">
        <v>0.006296549999999999</v>
      </c>
      <c r="M30" s="91">
        <f aca="true" t="shared" si="5" ref="M30:M46">L30/K30-1</f>
        <v>-0.7621059941332651</v>
      </c>
      <c r="N30" s="91">
        <f aca="true" t="shared" si="6" ref="N30:N46">L30/H30-1</f>
        <v>-0.8516207299028573</v>
      </c>
      <c r="P30" s="98">
        <f aca="true" t="shared" si="7" ref="P30:P42">SUM(D30:G30)</f>
        <v>0.6146339329999998</v>
      </c>
      <c r="Q30" s="98">
        <f aca="true" t="shared" si="8" ref="Q30:Q42">SUM(H30:K30)</f>
        <v>0.16890522999999985</v>
      </c>
      <c r="R30" s="91">
        <f aca="true" t="shared" si="9" ref="R30:R41">Q30/P30-1</f>
        <v>-0.7251937764392844</v>
      </c>
    </row>
    <row r="31" spans="2:18" ht="17.25">
      <c r="B31" s="16" t="s">
        <v>46</v>
      </c>
      <c r="C31" s="17"/>
      <c r="D31" s="18">
        <v>1.5705761199999997</v>
      </c>
      <c r="E31" s="18">
        <v>1.5923598799999998</v>
      </c>
      <c r="F31" s="18">
        <v>1.4634834700000563</v>
      </c>
      <c r="G31" s="18">
        <v>1.8438106100000002</v>
      </c>
      <c r="H31" s="98">
        <v>1.62339641</v>
      </c>
      <c r="I31" s="98">
        <v>1.530983149</v>
      </c>
      <c r="J31" s="98">
        <v>1.6899255599999996</v>
      </c>
      <c r="K31" s="98">
        <v>1.563200150000019</v>
      </c>
      <c r="L31" s="86">
        <v>1.7740295999999998</v>
      </c>
      <c r="M31" s="91">
        <f t="shared" si="5"/>
        <v>0.13487041310735437</v>
      </c>
      <c r="N31" s="91">
        <f t="shared" si="6"/>
        <v>0.09278891407675327</v>
      </c>
      <c r="P31" s="98">
        <f t="shared" si="7"/>
        <v>6.470230080000055</v>
      </c>
      <c r="Q31" s="98">
        <f t="shared" si="8"/>
        <v>6.407505269000018</v>
      </c>
      <c r="R31" s="91">
        <f t="shared" si="9"/>
        <v>-0.009694371023052817</v>
      </c>
    </row>
    <row r="32" spans="2:18" ht="15">
      <c r="B32" s="35" t="s">
        <v>47</v>
      </c>
      <c r="C32" s="17"/>
      <c r="D32" s="18">
        <v>0.10711723999999999</v>
      </c>
      <c r="E32" s="18">
        <v>0.10737149</v>
      </c>
      <c r="F32" s="18">
        <v>0.10760390999999998</v>
      </c>
      <c r="G32" s="18">
        <v>0.3747176</v>
      </c>
      <c r="H32" s="98">
        <v>0.05262309</v>
      </c>
      <c r="I32" s="98">
        <v>0</v>
      </c>
      <c r="J32" s="98">
        <v>0.36676429</v>
      </c>
      <c r="K32" s="98">
        <v>0.21011063999999988</v>
      </c>
      <c r="L32" s="86">
        <v>0.3688936</v>
      </c>
      <c r="M32" s="91">
        <f t="shared" si="5"/>
        <v>0.7557111814994244</v>
      </c>
      <c r="N32" s="91">
        <f t="shared" si="6"/>
        <v>6.010109060490366</v>
      </c>
      <c r="P32" s="98">
        <f t="shared" si="7"/>
        <v>0.69681024</v>
      </c>
      <c r="Q32" s="98">
        <f t="shared" si="8"/>
        <v>0.6294980199999999</v>
      </c>
      <c r="R32" s="91">
        <f t="shared" si="9"/>
        <v>-0.09660050345988047</v>
      </c>
    </row>
    <row r="33" spans="2:18" ht="15">
      <c r="B33" s="35" t="s">
        <v>48</v>
      </c>
      <c r="C33" s="17"/>
      <c r="D33" s="18">
        <v>0.11901148999999978</v>
      </c>
      <c r="E33" s="18">
        <v>0.11024738</v>
      </c>
      <c r="F33" s="18">
        <v>0.025177949999999994</v>
      </c>
      <c r="G33" s="18">
        <v>0.0492631299999997</v>
      </c>
      <c r="H33" s="98">
        <v>0.11140867000000043</v>
      </c>
      <c r="I33" s="98">
        <v>0.13200323000000014</v>
      </c>
      <c r="J33" s="98">
        <v>0.09929175999999995</v>
      </c>
      <c r="K33" s="98">
        <v>0.12645564000000056</v>
      </c>
      <c r="L33" s="86">
        <v>0.11116321000000001</v>
      </c>
      <c r="M33" s="91">
        <f t="shared" si="5"/>
        <v>-0.12093118187532392</v>
      </c>
      <c r="N33" s="91">
        <f t="shared" si="6"/>
        <v>-0.0022032396581022073</v>
      </c>
      <c r="P33" s="98">
        <f t="shared" si="7"/>
        <v>0.3036999499999995</v>
      </c>
      <c r="Q33" s="98">
        <f t="shared" si="8"/>
        <v>0.46915930000000106</v>
      </c>
      <c r="R33" s="91">
        <f t="shared" si="9"/>
        <v>0.544811910571608</v>
      </c>
    </row>
    <row r="34" spans="2:18" ht="15">
      <c r="B34" s="35" t="s">
        <v>49</v>
      </c>
      <c r="C34" s="17"/>
      <c r="D34" s="18">
        <v>0.48570636100000003</v>
      </c>
      <c r="E34" s="18">
        <v>0.533221048</v>
      </c>
      <c r="F34" s="18">
        <v>0.36546455999999994</v>
      </c>
      <c r="G34" s="18">
        <v>0.21440455</v>
      </c>
      <c r="H34" s="98">
        <v>0.34880055</v>
      </c>
      <c r="I34" s="98">
        <v>0.484341839</v>
      </c>
      <c r="J34" s="98">
        <v>0.46701385999999995</v>
      </c>
      <c r="K34" s="98">
        <v>0.4464433899999999</v>
      </c>
      <c r="L34" s="86">
        <v>0.483</v>
      </c>
      <c r="M34" s="91">
        <f t="shared" si="5"/>
        <v>0.08188408837232442</v>
      </c>
      <c r="N34" s="91">
        <f t="shared" si="6"/>
        <v>0.38474552290700226</v>
      </c>
      <c r="P34" s="98">
        <f t="shared" si="7"/>
        <v>1.598796519</v>
      </c>
      <c r="Q34" s="98">
        <f t="shared" si="8"/>
        <v>1.7465996389999998</v>
      </c>
      <c r="R34" s="91">
        <f t="shared" si="9"/>
        <v>0.09244648599338112</v>
      </c>
    </row>
    <row r="35" spans="2:18" ht="15">
      <c r="B35" s="16" t="s">
        <v>28</v>
      </c>
      <c r="C35" s="17"/>
      <c r="D35" s="18">
        <v>0.51737356</v>
      </c>
      <c r="E35" s="18">
        <v>0.46838486000000007</v>
      </c>
      <c r="F35" s="18">
        <v>0.49958221000001307</v>
      </c>
      <c r="G35" s="18">
        <v>0.4930786800000039</v>
      </c>
      <c r="H35" s="98">
        <v>0.5471467699999999</v>
      </c>
      <c r="I35" s="98">
        <v>0.5838768859999999</v>
      </c>
      <c r="J35" s="98">
        <v>0.6103258439999999</v>
      </c>
      <c r="K35" s="98">
        <v>0.41678690900000137</v>
      </c>
      <c r="L35" s="86">
        <v>0.6165876499999999</v>
      </c>
      <c r="M35" s="91">
        <f t="shared" si="5"/>
        <v>0.47938343716068554</v>
      </c>
      <c r="N35" s="91">
        <f t="shared" si="6"/>
        <v>0.12691453885398984</v>
      </c>
      <c r="P35" s="98">
        <f t="shared" si="7"/>
        <v>1.978419310000017</v>
      </c>
      <c r="Q35" s="98">
        <f t="shared" si="8"/>
        <v>2.158136409000001</v>
      </c>
      <c r="R35" s="91">
        <f t="shared" si="9"/>
        <v>0.09083873074408189</v>
      </c>
    </row>
    <row r="36" spans="2:18" ht="15">
      <c r="B36" s="16" t="s">
        <v>29</v>
      </c>
      <c r="C36" s="17"/>
      <c r="D36" s="18">
        <v>0.37000797999999996</v>
      </c>
      <c r="E36" s="18">
        <v>0.36802171999999983</v>
      </c>
      <c r="F36" s="18">
        <v>0.39514292999999984</v>
      </c>
      <c r="G36" s="18">
        <v>0.3481199200000001</v>
      </c>
      <c r="H36" s="98">
        <v>0.35702488000000027</v>
      </c>
      <c r="I36" s="98">
        <v>0.3741609860000003</v>
      </c>
      <c r="J36" s="98">
        <v>0.42115728499999916</v>
      </c>
      <c r="K36" s="98">
        <v>0.3655252889999995</v>
      </c>
      <c r="L36" s="86">
        <v>0.36604034</v>
      </c>
      <c r="M36" s="91">
        <f t="shared" si="5"/>
        <v>0.0014090707688367843</v>
      </c>
      <c r="N36" s="91">
        <f t="shared" si="6"/>
        <v>0.0252516295222891</v>
      </c>
      <c r="P36" s="98">
        <f t="shared" si="7"/>
        <v>1.4812925499999996</v>
      </c>
      <c r="Q36" s="98">
        <f t="shared" si="8"/>
        <v>1.517868439999999</v>
      </c>
      <c r="R36" s="91">
        <f t="shared" si="9"/>
        <v>0.024691874673911984</v>
      </c>
    </row>
    <row r="37" spans="2:18" ht="15">
      <c r="B37" s="16" t="s">
        <v>30</v>
      </c>
      <c r="C37" s="17"/>
      <c r="D37" s="18">
        <v>0.14520106000000002</v>
      </c>
      <c r="E37" s="18">
        <v>0.13058460999999993</v>
      </c>
      <c r="F37" s="18">
        <v>0.13396711000000183</v>
      </c>
      <c r="G37" s="18">
        <v>0.11951173000000034</v>
      </c>
      <c r="H37" s="98">
        <v>0.12118838999999988</v>
      </c>
      <c r="I37" s="98">
        <v>0.15619075000000013</v>
      </c>
      <c r="J37" s="98">
        <v>0.1600565800000002</v>
      </c>
      <c r="K37" s="98">
        <v>0.1403298000000003</v>
      </c>
      <c r="L37" s="86">
        <v>0.14609761000000002</v>
      </c>
      <c r="M37" s="91">
        <f t="shared" si="5"/>
        <v>0.04110181871562335</v>
      </c>
      <c r="N37" s="91">
        <f t="shared" si="6"/>
        <v>0.2055413063908198</v>
      </c>
      <c r="P37" s="98">
        <f t="shared" si="7"/>
        <v>0.5292645100000022</v>
      </c>
      <c r="Q37" s="98">
        <f t="shared" si="8"/>
        <v>0.5777655200000005</v>
      </c>
      <c r="R37" s="91">
        <f t="shared" si="9"/>
        <v>0.09163850793622652</v>
      </c>
    </row>
    <row r="38" spans="2:18" ht="15">
      <c r="B38" s="80" t="s">
        <v>31</v>
      </c>
      <c r="C38" s="17"/>
      <c r="D38" s="18">
        <v>0.11486665999999998</v>
      </c>
      <c r="E38" s="18">
        <v>0.1311195169999998</v>
      </c>
      <c r="F38" s="18">
        <v>0.13824701000000328</v>
      </c>
      <c r="G38" s="18">
        <v>0.11862280499999997</v>
      </c>
      <c r="H38" s="98">
        <v>0.141020896</v>
      </c>
      <c r="I38" s="98">
        <v>0.12678829000000008</v>
      </c>
      <c r="J38" s="98">
        <v>0.1256654599999998</v>
      </c>
      <c r="K38" s="98">
        <v>0.09901958499999995</v>
      </c>
      <c r="L38" s="86">
        <v>0.13241366000000002</v>
      </c>
      <c r="M38" s="91">
        <f t="shared" si="5"/>
        <v>0.33724717185999187</v>
      </c>
      <c r="N38" s="91">
        <f t="shared" si="6"/>
        <v>-0.06103518162301269</v>
      </c>
      <c r="P38" s="98">
        <f t="shared" si="7"/>
        <v>0.5028559920000031</v>
      </c>
      <c r="Q38" s="98">
        <f t="shared" si="8"/>
        <v>0.4924942309999999</v>
      </c>
      <c r="R38" s="91">
        <f t="shared" si="9"/>
        <v>-0.02060582187514859</v>
      </c>
    </row>
    <row r="39" spans="2:18" ht="15">
      <c r="B39" s="80" t="s">
        <v>32</v>
      </c>
      <c r="C39" s="17"/>
      <c r="D39" s="18">
        <v>0.05788300000000001</v>
      </c>
      <c r="E39" s="18">
        <v>0.07545083000000001</v>
      </c>
      <c r="F39" s="18">
        <v>0.0651620099999997</v>
      </c>
      <c r="G39" s="18">
        <v>0.07259029000000002</v>
      </c>
      <c r="H39" s="98">
        <v>0.06799027999999999</v>
      </c>
      <c r="I39" s="98">
        <v>0.07512158</v>
      </c>
      <c r="J39" s="98">
        <v>0.06399988000000001</v>
      </c>
      <c r="K39" s="98">
        <v>0.0661150099999999</v>
      </c>
      <c r="L39" s="86">
        <v>0.061232379999999996</v>
      </c>
      <c r="M39" s="91">
        <f t="shared" si="5"/>
        <v>-0.07385055224222026</v>
      </c>
      <c r="N39" s="91">
        <f t="shared" si="6"/>
        <v>-0.09939509000404168</v>
      </c>
      <c r="P39" s="98">
        <f t="shared" si="7"/>
        <v>0.2710861299999997</v>
      </c>
      <c r="Q39" s="98">
        <f t="shared" si="8"/>
        <v>0.2732267499999999</v>
      </c>
      <c r="R39" s="91">
        <f t="shared" si="9"/>
        <v>0.00789645711494047</v>
      </c>
    </row>
    <row r="40" spans="2:18" ht="15">
      <c r="B40" s="80" t="s">
        <v>33</v>
      </c>
      <c r="C40" s="17"/>
      <c r="D40" s="18">
        <v>0.05682334100000001</v>
      </c>
      <c r="E40" s="18">
        <v>0.066214929</v>
      </c>
      <c r="F40" s="18">
        <v>0.06190799500000015</v>
      </c>
      <c r="G40" s="18">
        <v>0.05476728099999998</v>
      </c>
      <c r="H40" s="98">
        <v>0.065616636</v>
      </c>
      <c r="I40" s="98">
        <v>0.061242819</v>
      </c>
      <c r="J40" s="98">
        <v>0.06305775300000001</v>
      </c>
      <c r="K40" s="98">
        <v>0.05370214999999995</v>
      </c>
      <c r="L40" s="86">
        <v>0.05994909399999999</v>
      </c>
      <c r="M40" s="91">
        <f t="shared" si="5"/>
        <v>0.11632577094213259</v>
      </c>
      <c r="N40" s="91">
        <f t="shared" si="6"/>
        <v>-0.08637355319465045</v>
      </c>
      <c r="P40" s="98">
        <f t="shared" si="7"/>
        <v>0.23971354600000014</v>
      </c>
      <c r="Q40" s="98">
        <f t="shared" si="8"/>
        <v>0.24361935799999995</v>
      </c>
      <c r="R40" s="91">
        <f t="shared" si="9"/>
        <v>0.016293664105239136</v>
      </c>
    </row>
    <row r="41" spans="2:18" ht="15">
      <c r="B41" s="16" t="s">
        <v>34</v>
      </c>
      <c r="C41" s="37"/>
      <c r="D41" s="18">
        <v>0.035968721000000016</v>
      </c>
      <c r="E41" s="18">
        <v>0.04506288800000001</v>
      </c>
      <c r="F41" s="18">
        <v>0.037718664000000006</v>
      </c>
      <c r="G41" s="18">
        <v>0.03836315500000009</v>
      </c>
      <c r="H41" s="98">
        <v>0.045618784999999995</v>
      </c>
      <c r="I41" s="98">
        <v>0.03763111799999987</v>
      </c>
      <c r="J41" s="98">
        <v>0.04278053999999999</v>
      </c>
      <c r="K41" s="98">
        <v>0.037336047</v>
      </c>
      <c r="L41" s="86">
        <v>0.04259195499999995</v>
      </c>
      <c r="M41" s="91">
        <f t="shared" si="5"/>
        <v>0.1407730175612849</v>
      </c>
      <c r="N41" s="91">
        <f t="shared" si="6"/>
        <v>-0.06635051766503741</v>
      </c>
      <c r="P41" s="98">
        <f t="shared" si="7"/>
        <v>0.15711342800000014</v>
      </c>
      <c r="Q41" s="98">
        <f t="shared" si="8"/>
        <v>0.16336648999999986</v>
      </c>
      <c r="R41" s="91">
        <f t="shared" si="9"/>
        <v>0.03979966626404274</v>
      </c>
    </row>
    <row r="42" spans="2:18" s="24" customFormat="1" ht="15">
      <c r="B42" s="36" t="s">
        <v>23</v>
      </c>
      <c r="C42" s="37"/>
      <c r="D42" s="38">
        <v>3.052380654</v>
      </c>
      <c r="E42" s="38">
        <v>2.9737982759999992</v>
      </c>
      <c r="F42" s="38">
        <v>2.9644416350000746</v>
      </c>
      <c r="G42" s="38">
        <v>3.0968754860000045</v>
      </c>
      <c r="H42" s="99">
        <v>2.9658197720000006</v>
      </c>
      <c r="I42" s="99">
        <v>2.9988976899999993</v>
      </c>
      <c r="J42" s="99">
        <v>3.1436569719999987</v>
      </c>
      <c r="K42" s="99">
        <v>2.731146773000019</v>
      </c>
      <c r="L42" s="89">
        <v>3.162646884</v>
      </c>
      <c r="M42" s="97">
        <f t="shared" si="5"/>
        <v>0.15799228194755766</v>
      </c>
      <c r="N42" s="97">
        <f t="shared" si="6"/>
        <v>0.06636516279857063</v>
      </c>
      <c r="P42" s="99">
        <f t="shared" si="7"/>
        <v>12.087496051000077</v>
      </c>
      <c r="Q42" s="99">
        <f t="shared" si="8"/>
        <v>11.839521207000017</v>
      </c>
      <c r="R42" s="97">
        <v>-0.020615257614041704</v>
      </c>
    </row>
    <row r="43" spans="2:18" ht="15">
      <c r="B43" s="25" t="s">
        <v>35</v>
      </c>
      <c r="C43" s="17"/>
      <c r="D43" s="26">
        <v>0.24463465732431183</v>
      </c>
      <c r="E43" s="26">
        <v>0.254019624446407</v>
      </c>
      <c r="F43" s="26">
        <v>0.27916813456480233</v>
      </c>
      <c r="G43" s="26">
        <v>0.2982913797336959</v>
      </c>
      <c r="H43" s="100">
        <v>0.30466615420486853</v>
      </c>
      <c r="I43" s="100">
        <v>0.31966001547722034</v>
      </c>
      <c r="J43" s="100">
        <v>0.3343522777331824</v>
      </c>
      <c r="K43" s="100">
        <v>0.3255785526878518</v>
      </c>
      <c r="L43" s="90">
        <v>0.3036191735023935</v>
      </c>
      <c r="M43" s="93"/>
      <c r="N43" s="93"/>
      <c r="P43" s="100">
        <v>0.26901166049269637</v>
      </c>
      <c r="Q43" s="100">
        <v>0.3213757546619703</v>
      </c>
      <c r="R43" s="93"/>
    </row>
    <row r="44" spans="2:18" ht="17.25">
      <c r="B44" s="16" t="s">
        <v>36</v>
      </c>
      <c r="C44" s="17"/>
      <c r="D44" s="18">
        <v>1.0709</v>
      </c>
      <c r="E44" s="18">
        <v>1.1258</v>
      </c>
      <c r="F44" s="18">
        <v>1.0744</v>
      </c>
      <c r="G44" s="18">
        <v>0.9589002429999998</v>
      </c>
      <c r="H44" s="98">
        <v>0.9999876699999992</v>
      </c>
      <c r="I44" s="98">
        <v>0.9810277389999996</v>
      </c>
      <c r="J44" s="98">
        <v>0.9723290149999999</v>
      </c>
      <c r="K44" s="98">
        <v>0.970383731</v>
      </c>
      <c r="L44" s="86">
        <v>0.943194321</v>
      </c>
      <c r="M44" s="91">
        <f t="shared" si="5"/>
        <v>-0.02801923520706673</v>
      </c>
      <c r="N44" s="91">
        <f t="shared" si="6"/>
        <v>-0.05679404927062681</v>
      </c>
      <c r="P44" s="98">
        <f>SUM(D44:G44)</f>
        <v>4.230000242999999</v>
      </c>
      <c r="Q44" s="98">
        <f>SUM(H44:K44)</f>
        <v>3.923728154999999</v>
      </c>
      <c r="R44" s="91">
        <f>Q44/P44-1</f>
        <v>-0.07240474477674874</v>
      </c>
    </row>
    <row r="45" spans="2:18" s="20" customFormat="1" ht="15">
      <c r="B45" s="16" t="s">
        <v>37</v>
      </c>
      <c r="C45" s="17"/>
      <c r="D45" s="18">
        <v>0.8739</v>
      </c>
      <c r="E45" s="18">
        <v>0.8957</v>
      </c>
      <c r="F45" s="18">
        <v>0.8191</v>
      </c>
      <c r="G45" s="18">
        <v>0.7892149249999998</v>
      </c>
      <c r="H45" s="98">
        <v>0.833783749</v>
      </c>
      <c r="I45" s="98">
        <v>0.755256709</v>
      </c>
      <c r="J45" s="98">
        <v>0.781783518</v>
      </c>
      <c r="K45" s="98">
        <v>0.7746294519999998</v>
      </c>
      <c r="L45" s="86">
        <v>0.768520231</v>
      </c>
      <c r="M45" s="91">
        <f t="shared" si="5"/>
        <v>-0.007886636616031728</v>
      </c>
      <c r="N45" s="91">
        <f t="shared" si="6"/>
        <v>-0.0782739146430641</v>
      </c>
      <c r="O45" s="1"/>
      <c r="P45" s="98">
        <f>SUM(D45:G45)</f>
        <v>3.377914925</v>
      </c>
      <c r="Q45" s="98">
        <f>SUM(H45:K45)</f>
        <v>3.1454534279999997</v>
      </c>
      <c r="R45" s="91">
        <f>Q45/P45-1</f>
        <v>-0.06881804372263756</v>
      </c>
    </row>
    <row r="46" spans="2:18" s="20" customFormat="1" ht="30">
      <c r="B46" s="16" t="s">
        <v>38</v>
      </c>
      <c r="C46" s="17"/>
      <c r="D46" s="18">
        <v>0.605078</v>
      </c>
      <c r="E46" s="18">
        <v>0.609778</v>
      </c>
      <c r="F46" s="18">
        <v>0.60959</v>
      </c>
      <c r="G46" s="18">
        <v>0.611141</v>
      </c>
      <c r="H46" s="98">
        <v>0.5964299999999999</v>
      </c>
      <c r="I46" s="98">
        <v>0.587218</v>
      </c>
      <c r="J46" s="98">
        <v>0.61147</v>
      </c>
      <c r="K46" s="98">
        <v>0.582894</v>
      </c>
      <c r="L46" s="86">
        <v>0.5841442</v>
      </c>
      <c r="M46" s="91">
        <f t="shared" si="5"/>
        <v>0.002144815352362439</v>
      </c>
      <c r="N46" s="91">
        <f t="shared" si="6"/>
        <v>-0.02059889676910942</v>
      </c>
      <c r="O46" s="1"/>
      <c r="P46" s="98">
        <f>SUM(D46:G46)</f>
        <v>2.435587</v>
      </c>
      <c r="Q46" s="98">
        <f>SUM(H46:K46)</f>
        <v>2.378012</v>
      </c>
      <c r="R46" s="91">
        <f>Q46/P46-1</f>
        <v>-0.02363906524382009</v>
      </c>
    </row>
    <row r="47" spans="2:16" s="20" customFormat="1" ht="15">
      <c r="B47" s="39"/>
      <c r="C47" s="32"/>
      <c r="D47" s="40"/>
      <c r="E47" s="40"/>
      <c r="F47" s="40"/>
      <c r="G47" s="40"/>
      <c r="H47" s="40"/>
      <c r="I47" s="40"/>
      <c r="J47" s="40"/>
      <c r="K47" s="40"/>
      <c r="L47" s="40"/>
      <c r="M47" s="40"/>
      <c r="N47" s="40"/>
      <c r="P47" s="40"/>
    </row>
    <row r="48" spans="2:16" ht="15">
      <c r="B48" s="34" t="s">
        <v>106</v>
      </c>
      <c r="D48" s="30"/>
      <c r="E48" s="31"/>
      <c r="F48" s="31"/>
      <c r="G48" s="31"/>
      <c r="H48" s="31"/>
      <c r="I48" s="31"/>
      <c r="J48" s="31"/>
      <c r="K48" s="31"/>
      <c r="L48" s="31"/>
      <c r="M48" s="31"/>
      <c r="N48" s="31"/>
      <c r="P48" s="31"/>
    </row>
    <row r="49" spans="2:16" ht="15">
      <c r="B49" s="34" t="s">
        <v>107</v>
      </c>
      <c r="D49" s="30"/>
      <c r="E49" s="31"/>
      <c r="F49" s="31"/>
      <c r="G49" s="31"/>
      <c r="H49" s="31"/>
      <c r="I49" s="31"/>
      <c r="J49" s="31"/>
      <c r="K49" s="31"/>
      <c r="L49" s="31"/>
      <c r="M49" s="31"/>
      <c r="N49" s="31"/>
      <c r="P49" s="31"/>
    </row>
    <row r="50" spans="2:16" ht="15">
      <c r="B50" s="34" t="s">
        <v>108</v>
      </c>
      <c r="D50" s="30"/>
      <c r="E50" s="31"/>
      <c r="F50" s="31"/>
      <c r="G50" s="31"/>
      <c r="H50" s="31"/>
      <c r="I50" s="31"/>
      <c r="J50" s="31"/>
      <c r="K50" s="31"/>
      <c r="L50" s="31"/>
      <c r="M50" s="31"/>
      <c r="N50" s="31"/>
      <c r="P50" s="31"/>
    </row>
    <row r="51" spans="2:16" s="20" customFormat="1" ht="15">
      <c r="B51" s="39"/>
      <c r="C51" s="32"/>
      <c r="D51" s="40"/>
      <c r="E51" s="40"/>
      <c r="F51" s="40"/>
      <c r="G51" s="40"/>
      <c r="H51" s="40"/>
      <c r="I51" s="40"/>
      <c r="J51" s="40"/>
      <c r="K51" s="40"/>
      <c r="L51" s="40"/>
      <c r="M51" s="40"/>
      <c r="N51" s="40"/>
      <c r="P51" s="40"/>
    </row>
    <row r="52" spans="2:16" s="20" customFormat="1" ht="15">
      <c r="B52" s="39"/>
      <c r="C52" s="32"/>
      <c r="D52" s="40"/>
      <c r="E52" s="40"/>
      <c r="F52" s="40"/>
      <c r="G52" s="40"/>
      <c r="H52" s="40"/>
      <c r="I52" s="40"/>
      <c r="J52" s="40"/>
      <c r="K52" s="40"/>
      <c r="L52" s="40"/>
      <c r="M52" s="40"/>
      <c r="N52" s="40"/>
      <c r="P52" s="40"/>
    </row>
    <row r="53" spans="1:2" ht="15">
      <c r="A53" s="10"/>
      <c r="B53" s="3" t="s">
        <v>42</v>
      </c>
    </row>
    <row r="54" spans="2:18" ht="30">
      <c r="B54" s="12" t="s">
        <v>4</v>
      </c>
      <c r="C54" s="13"/>
      <c r="D54" s="14" t="s">
        <v>5</v>
      </c>
      <c r="E54" s="14" t="s">
        <v>6</v>
      </c>
      <c r="F54" s="14" t="s">
        <v>7</v>
      </c>
      <c r="G54" s="14" t="s">
        <v>8</v>
      </c>
      <c r="H54" s="14" t="s">
        <v>9</v>
      </c>
      <c r="I54" s="14" t="s">
        <v>10</v>
      </c>
      <c r="J54" s="14" t="s">
        <v>11</v>
      </c>
      <c r="K54" s="14" t="s">
        <v>12</v>
      </c>
      <c r="L54" s="15" t="s">
        <v>117</v>
      </c>
      <c r="M54" s="14" t="s">
        <v>13</v>
      </c>
      <c r="N54" s="14" t="s">
        <v>14</v>
      </c>
      <c r="P54" s="14" t="s">
        <v>15</v>
      </c>
      <c r="Q54" s="14" t="s">
        <v>16</v>
      </c>
      <c r="R54" s="14" t="s">
        <v>14</v>
      </c>
    </row>
    <row r="55" spans="2:18" s="29" customFormat="1" ht="15">
      <c r="B55" s="16" t="s">
        <v>39</v>
      </c>
      <c r="C55" s="17"/>
      <c r="D55" s="41">
        <v>3.0839632040000002</v>
      </c>
      <c r="E55" s="41">
        <v>3.4933943789999997</v>
      </c>
      <c r="F55" s="41">
        <v>3.313</v>
      </c>
      <c r="G55" s="41">
        <v>4.21960781</v>
      </c>
      <c r="H55" s="101">
        <v>3.387841676</v>
      </c>
      <c r="I55" s="101">
        <v>3.492899525</v>
      </c>
      <c r="J55" s="101">
        <v>3.4966029400000003</v>
      </c>
      <c r="K55" s="101">
        <v>3.6039525599999997</v>
      </c>
      <c r="L55" s="86">
        <v>3.474</v>
      </c>
      <c r="M55" s="91">
        <f>L55/K55-1</f>
        <v>-0.03605834367586669</v>
      </c>
      <c r="N55" s="91">
        <f>L55/H55-1</f>
        <v>0.025431626457151024</v>
      </c>
      <c r="O55" s="1"/>
      <c r="P55" s="98">
        <f>SUM(D55:G55)</f>
        <v>14.109965393</v>
      </c>
      <c r="Q55" s="98">
        <f>SUM(H55:K55)</f>
        <v>13.981296701</v>
      </c>
      <c r="R55" s="91">
        <f>Q55/P55-1</f>
        <v>-0.009118994158825666</v>
      </c>
    </row>
    <row r="56" spans="2:18" s="29" customFormat="1" ht="15">
      <c r="B56" s="16" t="s">
        <v>40</v>
      </c>
      <c r="C56" s="17"/>
      <c r="D56" s="41">
        <v>2.850286154</v>
      </c>
      <c r="E56" s="41">
        <v>2.8596698500000004</v>
      </c>
      <c r="F56" s="41">
        <v>2.572</v>
      </c>
      <c r="G56" s="41">
        <v>3.00446664</v>
      </c>
      <c r="H56" s="101">
        <v>2.62142865</v>
      </c>
      <c r="I56" s="101">
        <v>2.74323046</v>
      </c>
      <c r="J56" s="101">
        <v>2.77531907</v>
      </c>
      <c r="K56" s="101">
        <v>2.90080188</v>
      </c>
      <c r="L56" s="86">
        <v>2.793</v>
      </c>
      <c r="M56" s="91">
        <f>L56/K56-1</f>
        <v>-0.0371627861741457</v>
      </c>
      <c r="N56" s="91">
        <f>L56/H56-1</f>
        <v>0.06544955934619856</v>
      </c>
      <c r="O56" s="1"/>
      <c r="P56" s="98">
        <f>SUM(D56:G56)</f>
        <v>11.286422644000002</v>
      </c>
      <c r="Q56" s="98">
        <f>SUM(H56:K56)</f>
        <v>11.04078006</v>
      </c>
      <c r="R56" s="91">
        <f>Q56/P56-1</f>
        <v>-0.021764432517560328</v>
      </c>
    </row>
    <row r="57" spans="2:18" s="29" customFormat="1" ht="15">
      <c r="B57" s="16" t="s">
        <v>41</v>
      </c>
      <c r="C57" s="17"/>
      <c r="D57" s="41">
        <v>0.3981425</v>
      </c>
      <c r="E57" s="41">
        <v>0.4164683</v>
      </c>
      <c r="F57" s="41">
        <v>0.464</v>
      </c>
      <c r="G57" s="41">
        <v>0.44616205000000003</v>
      </c>
      <c r="H57" s="101">
        <v>0.35910546</v>
      </c>
      <c r="I57" s="101">
        <v>0.37033715</v>
      </c>
      <c r="J57" s="101">
        <v>0.3637426</v>
      </c>
      <c r="K57" s="101">
        <v>0.35984689000000003</v>
      </c>
      <c r="L57" s="86">
        <v>0.397</v>
      </c>
      <c r="M57" s="91">
        <f>L57/K57-1</f>
        <v>0.10324699485383904</v>
      </c>
      <c r="N57" s="91">
        <f>L57/H57-1</f>
        <v>0.10552482270807029</v>
      </c>
      <c r="O57" s="1"/>
      <c r="P57" s="98">
        <f>SUM(D57:G57)</f>
        <v>1.7247728500000001</v>
      </c>
      <c r="Q57" s="98">
        <f>SUM(H57:K57)</f>
        <v>1.4530321000000002</v>
      </c>
      <c r="R57" s="91">
        <f>Q57/P57-1</f>
        <v>-0.1575516161446998</v>
      </c>
    </row>
    <row r="58" spans="2:18" s="29" customFormat="1" ht="15">
      <c r="B58" s="16" t="s">
        <v>40</v>
      </c>
      <c r="C58" s="17"/>
      <c r="D58" s="41">
        <v>0.15021879999999999</v>
      </c>
      <c r="E58" s="41">
        <v>0.1503854</v>
      </c>
      <c r="F58" s="41">
        <v>0.154</v>
      </c>
      <c r="G58" s="41">
        <v>0.1499137</v>
      </c>
      <c r="H58" s="101">
        <v>0.15000041000000003</v>
      </c>
      <c r="I58" s="101">
        <v>0.15003085000000002</v>
      </c>
      <c r="J58" s="101">
        <v>0.1499144</v>
      </c>
      <c r="K58" s="101">
        <v>0.14995034000000002</v>
      </c>
      <c r="L58" s="86">
        <v>0.147</v>
      </c>
      <c r="M58" s="91">
        <f>L58/K58-1</f>
        <v>-0.01967544721805914</v>
      </c>
      <c r="N58" s="91">
        <f>L58/H58-1</f>
        <v>-0.02000267865934524</v>
      </c>
      <c r="O58" s="1"/>
      <c r="P58" s="98">
        <f>SUM(D58:G58)</f>
        <v>0.6045179</v>
      </c>
      <c r="Q58" s="98">
        <f>SUM(H58:K58)</f>
        <v>0.599896</v>
      </c>
      <c r="R58" s="91">
        <f>Q58/P58-1</f>
        <v>-0.007645596598545801</v>
      </c>
    </row>
    <row r="61" spans="1:17" ht="17.25">
      <c r="A61" s="10"/>
      <c r="B61" s="42" t="s">
        <v>43</v>
      </c>
      <c r="C61" s="42"/>
      <c r="D61" s="11"/>
      <c r="E61" s="11"/>
      <c r="F61" s="11"/>
      <c r="G61" s="11"/>
      <c r="H61" s="11"/>
      <c r="I61" s="11"/>
      <c r="J61" s="11"/>
      <c r="K61" s="42"/>
      <c r="L61" s="42"/>
      <c r="M61" s="11"/>
      <c r="N61" s="11"/>
      <c r="P61" s="11"/>
      <c r="Q61" s="11"/>
    </row>
    <row r="62" spans="2:18" ht="30">
      <c r="B62" s="12" t="s">
        <v>4</v>
      </c>
      <c r="C62" s="13"/>
      <c r="D62" s="14" t="s">
        <v>5</v>
      </c>
      <c r="E62" s="14" t="s">
        <v>6</v>
      </c>
      <c r="F62" s="14" t="s">
        <v>7</v>
      </c>
      <c r="G62" s="14" t="s">
        <v>8</v>
      </c>
      <c r="H62" s="14" t="s">
        <v>9</v>
      </c>
      <c r="I62" s="14" t="s">
        <v>10</v>
      </c>
      <c r="J62" s="14" t="s">
        <v>11</v>
      </c>
      <c r="K62" s="14" t="s">
        <v>12</v>
      </c>
      <c r="L62" s="15" t="s">
        <v>117</v>
      </c>
      <c r="M62" s="14" t="s">
        <v>13</v>
      </c>
      <c r="N62" s="14" t="s">
        <v>14</v>
      </c>
      <c r="P62" s="14" t="s">
        <v>15</v>
      </c>
      <c r="Q62" s="14" t="s">
        <v>16</v>
      </c>
      <c r="R62" s="14" t="s">
        <v>14</v>
      </c>
    </row>
    <row r="63" spans="2:18" ht="15">
      <c r="B63" s="16" t="s">
        <v>44</v>
      </c>
      <c r="C63" s="18">
        <v>0.09023068909</v>
      </c>
      <c r="D63" s="18">
        <v>0</v>
      </c>
      <c r="E63" s="18">
        <v>0.0019055799999999998</v>
      </c>
      <c r="F63" s="18">
        <v>0</v>
      </c>
      <c r="G63" s="18">
        <v>0</v>
      </c>
      <c r="H63" s="98">
        <v>0</v>
      </c>
      <c r="I63" s="98">
        <v>0.00109443</v>
      </c>
      <c r="J63" s="98">
        <v>0.03445725</v>
      </c>
      <c r="K63" s="98">
        <v>0.08427352</v>
      </c>
      <c r="L63" s="86">
        <v>0.086</v>
      </c>
      <c r="M63" s="91">
        <f>L63/K63-1</f>
        <v>0.020486624980183388</v>
      </c>
      <c r="N63" s="91"/>
      <c r="P63" s="98">
        <f aca="true" t="shared" si="10" ref="P63:P73">SUM(D63:G63)</f>
        <v>0.0019055799999999998</v>
      </c>
      <c r="Q63" s="98">
        <f aca="true" t="shared" si="11" ref="Q63:Q73">SUM(H63:K63)</f>
        <v>0.1198252</v>
      </c>
      <c r="R63" s="91"/>
    </row>
    <row r="64" spans="2:18" ht="15">
      <c r="B64" s="16" t="s">
        <v>45</v>
      </c>
      <c r="C64" s="18">
        <v>1.1928650119</v>
      </c>
      <c r="D64" s="18"/>
      <c r="E64" s="18"/>
      <c r="F64" s="18"/>
      <c r="G64" s="18"/>
      <c r="H64" s="98"/>
      <c r="I64" s="98">
        <v>0.00109443</v>
      </c>
      <c r="J64" s="98">
        <v>0.03445725</v>
      </c>
      <c r="K64" s="98">
        <v>0.08427352</v>
      </c>
      <c r="L64" s="86">
        <v>0.086</v>
      </c>
      <c r="M64" s="91">
        <f aca="true" t="shared" si="12" ref="M64:M73">L64/K64-1</f>
        <v>0.020486624980183388</v>
      </c>
      <c r="N64" s="91"/>
      <c r="P64" s="98">
        <f t="shared" si="10"/>
        <v>0</v>
      </c>
      <c r="Q64" s="98">
        <f t="shared" si="11"/>
        <v>0.1198252</v>
      </c>
      <c r="R64" s="91"/>
    </row>
    <row r="65" spans="2:18" ht="15">
      <c r="B65" s="16" t="s">
        <v>50</v>
      </c>
      <c r="C65" s="18"/>
      <c r="D65" s="18">
        <v>0.29817887000000004</v>
      </c>
      <c r="E65" s="18">
        <v>0.3617776799999999</v>
      </c>
      <c r="F65" s="18">
        <v>0.34232183000000005</v>
      </c>
      <c r="G65" s="18">
        <v>0.31181044</v>
      </c>
      <c r="H65" s="98">
        <v>0.331088916</v>
      </c>
      <c r="I65" s="98">
        <v>0.36377274600000004</v>
      </c>
      <c r="J65" s="98">
        <v>0.4276753050000001</v>
      </c>
      <c r="K65" s="98">
        <v>0.445026839</v>
      </c>
      <c r="L65" s="86">
        <v>0.458</v>
      </c>
      <c r="M65" s="91">
        <f t="shared" si="12"/>
        <v>0.02915141259603904</v>
      </c>
      <c r="N65" s="91">
        <f aca="true" t="shared" si="13" ref="N65:N73">L65/H65-1</f>
        <v>0.3833142031248187</v>
      </c>
      <c r="P65" s="98">
        <f t="shared" si="10"/>
        <v>1.3140888199999998</v>
      </c>
      <c r="Q65" s="98">
        <f t="shared" si="11"/>
        <v>1.5675638060000003</v>
      </c>
      <c r="R65" s="91">
        <f aca="true" t="shared" si="14" ref="R65:R73">Q65/P65-1</f>
        <v>0.19289029945479674</v>
      </c>
    </row>
    <row r="66" spans="2:18" ht="15">
      <c r="B66" s="16" t="s">
        <v>45</v>
      </c>
      <c r="C66" s="18"/>
      <c r="D66" s="18"/>
      <c r="E66" s="18"/>
      <c r="F66" s="18"/>
      <c r="G66" s="18"/>
      <c r="H66" s="98"/>
      <c r="I66" s="98">
        <v>0.0008252670000000001</v>
      </c>
      <c r="J66" s="98">
        <v>0.051852229</v>
      </c>
      <c r="K66" s="98">
        <v>0.14130264599999998</v>
      </c>
      <c r="L66" s="86">
        <v>0.104</v>
      </c>
      <c r="M66" s="91">
        <f t="shared" si="12"/>
        <v>-0.263991135735703</v>
      </c>
      <c r="N66" s="91"/>
      <c r="P66" s="98">
        <f t="shared" si="10"/>
        <v>0</v>
      </c>
      <c r="Q66" s="98">
        <f t="shared" si="11"/>
        <v>0.19398014199999997</v>
      </c>
      <c r="R66" s="91"/>
    </row>
    <row r="67" spans="2:18" ht="15">
      <c r="B67" s="16" t="s">
        <v>51</v>
      </c>
      <c r="C67" s="18"/>
      <c r="D67" s="18">
        <v>0.027447739999999998</v>
      </c>
      <c r="E67" s="18">
        <v>0.034156970000000036</v>
      </c>
      <c r="F67" s="18">
        <v>0.023830229999999994</v>
      </c>
      <c r="G67" s="18">
        <v>0.021843229999999998</v>
      </c>
      <c r="H67" s="98">
        <v>0.028410858999999997</v>
      </c>
      <c r="I67" s="98">
        <v>0.026255124000000043</v>
      </c>
      <c r="J67" s="98">
        <v>0.027593334000000004</v>
      </c>
      <c r="K67" s="98">
        <v>0.027094109999999998</v>
      </c>
      <c r="L67" s="86">
        <v>0.0324</v>
      </c>
      <c r="M67" s="91">
        <f t="shared" si="12"/>
        <v>0.19583186161125066</v>
      </c>
      <c r="N67" s="91">
        <f t="shared" si="13"/>
        <v>0.1404090245916183</v>
      </c>
      <c r="P67" s="98">
        <f t="shared" si="10"/>
        <v>0.10727817000000003</v>
      </c>
      <c r="Q67" s="98">
        <f t="shared" si="11"/>
        <v>0.10935342700000006</v>
      </c>
      <c r="R67" s="91">
        <f t="shared" si="14"/>
        <v>0.019344634607395106</v>
      </c>
    </row>
    <row r="68" spans="2:18" ht="15">
      <c r="B68" s="16" t="s">
        <v>22</v>
      </c>
      <c r="C68" s="18"/>
      <c r="D68" s="18">
        <v>0.06258569600000001</v>
      </c>
      <c r="E68" s="18">
        <v>0.07676969</v>
      </c>
      <c r="F68" s="18">
        <v>0.07850676</v>
      </c>
      <c r="G68" s="18">
        <v>0.06703823999999994</v>
      </c>
      <c r="H68" s="98">
        <v>0.07051975999999992</v>
      </c>
      <c r="I68" s="98">
        <v>0.07799776999999994</v>
      </c>
      <c r="J68" s="98">
        <v>0.0800549999999999</v>
      </c>
      <c r="K68" s="98">
        <v>0.07676999999999994</v>
      </c>
      <c r="L68" s="86">
        <v>0.077</v>
      </c>
      <c r="M68" s="91">
        <f t="shared" si="12"/>
        <v>0.0029959619643098456</v>
      </c>
      <c r="N68" s="91">
        <f t="shared" si="13"/>
        <v>0.09189254189180573</v>
      </c>
      <c r="P68" s="98">
        <f t="shared" si="10"/>
        <v>0.284900386</v>
      </c>
      <c r="Q68" s="98">
        <f t="shared" si="11"/>
        <v>0.30534252999999967</v>
      </c>
      <c r="R68" s="91">
        <f t="shared" si="14"/>
        <v>0.07175189997811948</v>
      </c>
    </row>
    <row r="69" spans="2:18" ht="15">
      <c r="B69" s="36" t="s">
        <v>23</v>
      </c>
      <c r="C69" s="38"/>
      <c r="D69" s="38">
        <v>0.38821230600000006</v>
      </c>
      <c r="E69" s="38">
        <v>0.4746099199999999</v>
      </c>
      <c r="F69" s="38">
        <v>0.44465882000000007</v>
      </c>
      <c r="G69" s="38">
        <v>0.40069190999999993</v>
      </c>
      <c r="H69" s="99">
        <v>0.43001953499999995</v>
      </c>
      <c r="I69" s="99">
        <v>0.46912007</v>
      </c>
      <c r="J69" s="99">
        <v>0.569780889</v>
      </c>
      <c r="K69" s="99">
        <v>0.6331644689999999</v>
      </c>
      <c r="L69" s="89">
        <f>L63+L65+L67+L68</f>
        <v>0.6534</v>
      </c>
      <c r="M69" s="97">
        <f t="shared" si="12"/>
        <v>0.031959359677840915</v>
      </c>
      <c r="N69" s="97">
        <f t="shared" si="13"/>
        <v>0.5194658540338175</v>
      </c>
      <c r="O69" s="24"/>
      <c r="P69" s="99">
        <f t="shared" si="10"/>
        <v>1.708172956</v>
      </c>
      <c r="Q69" s="99">
        <f t="shared" si="11"/>
        <v>2.102084963</v>
      </c>
      <c r="R69" s="97">
        <f t="shared" si="14"/>
        <v>0.23060428723940052</v>
      </c>
    </row>
    <row r="70" spans="2:18" s="24" customFormat="1" ht="15">
      <c r="B70" s="36" t="s">
        <v>52</v>
      </c>
      <c r="C70" s="38"/>
      <c r="D70" s="38">
        <v>0.50443</v>
      </c>
      <c r="E70" s="38">
        <v>0.951173</v>
      </c>
      <c r="F70" s="38">
        <v>1.02471</v>
      </c>
      <c r="G70" s="38">
        <v>0.821680176</v>
      </c>
      <c r="H70" s="99">
        <v>0.46810774899999996</v>
      </c>
      <c r="I70" s="99">
        <v>0.97618248</v>
      </c>
      <c r="J70" s="99">
        <v>1.143734041</v>
      </c>
      <c r="K70" s="99">
        <v>1.267</v>
      </c>
      <c r="L70" s="89">
        <v>0.632</v>
      </c>
      <c r="M70" s="97">
        <f t="shared" si="12"/>
        <v>-0.5011838989739541</v>
      </c>
      <c r="N70" s="97">
        <f t="shared" si="13"/>
        <v>0.35011650918002646</v>
      </c>
      <c r="P70" s="99">
        <f t="shared" si="10"/>
        <v>3.301993176</v>
      </c>
      <c r="Q70" s="99">
        <f t="shared" si="11"/>
        <v>3.85502427</v>
      </c>
      <c r="R70" s="97">
        <f t="shared" si="14"/>
        <v>0.16748402086946057</v>
      </c>
    </row>
    <row r="71" spans="2:18" ht="15">
      <c r="B71" s="16" t="s">
        <v>53</v>
      </c>
      <c r="C71" s="18"/>
      <c r="D71" s="18">
        <v>0.270205</v>
      </c>
      <c r="E71" s="18">
        <v>0.434331</v>
      </c>
      <c r="F71" s="18">
        <v>0.595244</v>
      </c>
      <c r="G71" s="18">
        <v>0.51501072</v>
      </c>
      <c r="H71" s="98">
        <v>0.25696794</v>
      </c>
      <c r="I71" s="98">
        <v>0.5187337</v>
      </c>
      <c r="J71" s="98">
        <v>0.64069463</v>
      </c>
      <c r="K71" s="98">
        <v>0.533</v>
      </c>
      <c r="L71" s="86">
        <v>0.259</v>
      </c>
      <c r="M71" s="91">
        <f t="shared" si="12"/>
        <v>-0.5140712945590995</v>
      </c>
      <c r="N71" s="91">
        <f t="shared" si="13"/>
        <v>0.007907834728332341</v>
      </c>
      <c r="P71" s="98">
        <f t="shared" si="10"/>
        <v>1.8147907200000002</v>
      </c>
      <c r="Q71" s="98">
        <f t="shared" si="11"/>
        <v>1.9493962699999998</v>
      </c>
      <c r="R71" s="91">
        <f t="shared" si="14"/>
        <v>0.07417138985590555</v>
      </c>
    </row>
    <row r="72" spans="2:18" ht="15">
      <c r="B72" s="16" t="s">
        <v>54</v>
      </c>
      <c r="C72" s="18"/>
      <c r="D72" s="18"/>
      <c r="E72" s="18"/>
      <c r="F72" s="18"/>
      <c r="G72" s="18"/>
      <c r="H72" s="98">
        <v>0.00234448</v>
      </c>
      <c r="I72" s="98">
        <v>0.044882040000000005</v>
      </c>
      <c r="J72" s="98">
        <v>0.05804584</v>
      </c>
      <c r="K72" s="98">
        <v>0.344</v>
      </c>
      <c r="L72" s="86">
        <v>0.13</v>
      </c>
      <c r="M72" s="91">
        <f t="shared" si="12"/>
        <v>-0.622093023255814</v>
      </c>
      <c r="N72" s="91"/>
      <c r="P72" s="98">
        <f t="shared" si="10"/>
        <v>0</v>
      </c>
      <c r="Q72" s="98">
        <f t="shared" si="11"/>
        <v>0.44927236</v>
      </c>
      <c r="R72" s="91"/>
    </row>
    <row r="73" spans="2:18" ht="15">
      <c r="B73" s="16" t="s">
        <v>55</v>
      </c>
      <c r="C73" s="18"/>
      <c r="D73" s="18">
        <v>0.214734</v>
      </c>
      <c r="E73" s="18">
        <v>0.488588</v>
      </c>
      <c r="F73" s="18">
        <v>0.407396</v>
      </c>
      <c r="G73" s="18">
        <v>0.2833142</v>
      </c>
      <c r="H73" s="98">
        <v>0.19375819000000002</v>
      </c>
      <c r="I73" s="98">
        <v>0.38880631</v>
      </c>
      <c r="J73" s="98">
        <v>0.41813194200000003</v>
      </c>
      <c r="K73" s="98">
        <v>0.367</v>
      </c>
      <c r="L73" s="86">
        <v>0.228</v>
      </c>
      <c r="M73" s="91">
        <f t="shared" si="12"/>
        <v>-0.3787465940054495</v>
      </c>
      <c r="N73" s="91">
        <f t="shared" si="13"/>
        <v>0.17672445226702416</v>
      </c>
      <c r="P73" s="98">
        <f t="shared" si="10"/>
        <v>1.3940321999999998</v>
      </c>
      <c r="Q73" s="98">
        <f t="shared" si="11"/>
        <v>1.3676964420000002</v>
      </c>
      <c r="R73" s="91">
        <f t="shared" si="14"/>
        <v>-0.018891786000351796</v>
      </c>
    </row>
    <row r="74" spans="2:16" ht="15">
      <c r="B74" s="43"/>
      <c r="C74" s="17"/>
      <c r="D74" s="44"/>
      <c r="E74" s="44"/>
      <c r="F74" s="44"/>
      <c r="G74" s="44"/>
      <c r="H74" s="44"/>
      <c r="I74" s="44"/>
      <c r="J74" s="44"/>
      <c r="K74" s="44"/>
      <c r="L74" s="44"/>
      <c r="M74" s="44"/>
      <c r="N74" s="44"/>
      <c r="O74" s="44"/>
      <c r="P74" s="44"/>
    </row>
    <row r="75" spans="2:16" ht="15">
      <c r="B75" s="34" t="s">
        <v>116</v>
      </c>
      <c r="D75" s="30"/>
      <c r="E75" s="31"/>
      <c r="F75" s="31"/>
      <c r="G75" s="31"/>
      <c r="H75" s="31"/>
      <c r="I75" s="31"/>
      <c r="J75" s="31"/>
      <c r="K75" s="31"/>
      <c r="L75" s="31"/>
      <c r="M75" s="31"/>
      <c r="N75" s="31"/>
      <c r="P75" s="31"/>
    </row>
    <row r="76" spans="2:16" ht="15">
      <c r="B76" s="34"/>
      <c r="D76" s="30"/>
      <c r="E76" s="31"/>
      <c r="F76" s="31"/>
      <c r="G76" s="31"/>
      <c r="H76" s="31"/>
      <c r="I76" s="31"/>
      <c r="J76" s="31"/>
      <c r="K76" s="31"/>
      <c r="L76" s="31"/>
      <c r="M76" s="31"/>
      <c r="N76" s="31"/>
      <c r="P76" s="31"/>
    </row>
    <row r="77" spans="2:16" ht="15">
      <c r="B77" s="43"/>
      <c r="C77" s="17"/>
      <c r="D77" s="44"/>
      <c r="E77" s="44"/>
      <c r="F77" s="44"/>
      <c r="G77" s="44"/>
      <c r="H77" s="44"/>
      <c r="I77" s="44"/>
      <c r="J77" s="44"/>
      <c r="K77" s="44"/>
      <c r="L77" s="44"/>
      <c r="M77" s="44"/>
      <c r="N77" s="44"/>
      <c r="O77" s="44"/>
      <c r="P77" s="44"/>
    </row>
    <row r="78" spans="1:16" ht="15">
      <c r="A78" s="10"/>
      <c r="B78" s="37" t="s">
        <v>56</v>
      </c>
      <c r="C78" s="17"/>
      <c r="D78" s="44"/>
      <c r="E78" s="44"/>
      <c r="F78" s="44"/>
      <c r="G78" s="44"/>
      <c r="H78" s="44"/>
      <c r="I78" s="44"/>
      <c r="J78" s="44"/>
      <c r="K78" s="44"/>
      <c r="L78" s="44"/>
      <c r="M78" s="44"/>
      <c r="N78" s="44"/>
      <c r="O78" s="44"/>
      <c r="P78" s="44"/>
    </row>
    <row r="79" spans="2:16" ht="17.25">
      <c r="B79" s="45" t="s">
        <v>57</v>
      </c>
      <c r="C79" s="11"/>
      <c r="D79" s="11"/>
      <c r="E79" s="11"/>
      <c r="F79" s="11"/>
      <c r="G79" s="11"/>
      <c r="H79" s="11"/>
      <c r="I79" s="11"/>
      <c r="J79" s="11"/>
      <c r="K79" s="11"/>
      <c r="L79" s="11"/>
      <c r="M79" s="11"/>
      <c r="N79" s="11"/>
      <c r="P79" s="11"/>
    </row>
    <row r="80" spans="2:18" ht="30">
      <c r="B80" s="12" t="s">
        <v>4</v>
      </c>
      <c r="C80" s="13"/>
      <c r="D80" s="14" t="s">
        <v>5</v>
      </c>
      <c r="E80" s="14" t="s">
        <v>6</v>
      </c>
      <c r="F80" s="14" t="s">
        <v>7</v>
      </c>
      <c r="G80" s="14" t="s">
        <v>8</v>
      </c>
      <c r="H80" s="14" t="s">
        <v>9</v>
      </c>
      <c r="I80" s="14" t="s">
        <v>10</v>
      </c>
      <c r="J80" s="14" t="s">
        <v>11</v>
      </c>
      <c r="K80" s="14" t="s">
        <v>12</v>
      </c>
      <c r="L80" s="15" t="s">
        <v>117</v>
      </c>
      <c r="M80" s="14" t="s">
        <v>13</v>
      </c>
      <c r="N80" s="14" t="s">
        <v>14</v>
      </c>
      <c r="P80" s="14" t="s">
        <v>15</v>
      </c>
      <c r="Q80" s="14" t="s">
        <v>16</v>
      </c>
      <c r="R80" s="14" t="s">
        <v>14</v>
      </c>
    </row>
    <row r="81" spans="2:20" s="29" customFormat="1" ht="15">
      <c r="B81" s="16" t="s">
        <v>28</v>
      </c>
      <c r="C81" s="17"/>
      <c r="D81" s="18">
        <v>0.24526955931792</v>
      </c>
      <c r="E81" s="18">
        <v>0.25676524528055994</v>
      </c>
      <c r="F81" s="18">
        <v>0.23763830483032</v>
      </c>
      <c r="G81" s="18">
        <v>0.22830320762640002</v>
      </c>
      <c r="H81" s="98">
        <v>0.2747838183552</v>
      </c>
      <c r="I81" s="98">
        <v>0.26792644006800004</v>
      </c>
      <c r="J81" s="98">
        <v>0.27511967468160003</v>
      </c>
      <c r="K81" s="98">
        <v>0.24510037403783994</v>
      </c>
      <c r="L81" s="86">
        <v>0.251</v>
      </c>
      <c r="M81" s="91">
        <f>L81/K81-1</f>
        <v>0.0240702446306722</v>
      </c>
      <c r="N81" s="91">
        <f>L81/H81-1</f>
        <v>-0.08655465411888186</v>
      </c>
      <c r="P81" s="98">
        <f>SUM(D81:G81)</f>
        <v>0.9679763170551999</v>
      </c>
      <c r="Q81" s="98">
        <f>SUM(H81:K81)</f>
        <v>1.06293030714264</v>
      </c>
      <c r="R81" s="91">
        <f>Q81/P81-1</f>
        <v>0.09809536495305093</v>
      </c>
      <c r="T81" s="46"/>
    </row>
    <row r="82" spans="2:20" s="29" customFormat="1" ht="15">
      <c r="B82" s="16" t="s">
        <v>29</v>
      </c>
      <c r="C82" s="17"/>
      <c r="D82" s="18">
        <v>0.10547154783879999</v>
      </c>
      <c r="E82" s="18">
        <v>0.12760794374968795</v>
      </c>
      <c r="F82" s="18">
        <v>0.10856564402023994</v>
      </c>
      <c r="G82" s="18">
        <v>0.10334396549096003</v>
      </c>
      <c r="H82" s="98">
        <v>0.116565638112</v>
      </c>
      <c r="I82" s="98">
        <v>0.110307622824</v>
      </c>
      <c r="J82" s="98">
        <v>0.11073926858400002</v>
      </c>
      <c r="K82" s="98">
        <v>0.12448741721599998</v>
      </c>
      <c r="L82" s="86">
        <v>0.131</v>
      </c>
      <c r="M82" s="91">
        <v>0.056</v>
      </c>
      <c r="N82" s="91">
        <f>L82/H82-1</f>
        <v>0.12383033389420484</v>
      </c>
      <c r="P82" s="98">
        <f>SUM(D82:G82)</f>
        <v>0.4449891010996879</v>
      </c>
      <c r="Q82" s="98">
        <f>SUM(H82:K82)</f>
        <v>0.462099946736</v>
      </c>
      <c r="R82" s="91">
        <f>Q82/P82-1</f>
        <v>0.038452280278385764</v>
      </c>
      <c r="T82" s="46"/>
    </row>
    <row r="83" spans="2:20" s="29" customFormat="1" ht="15">
      <c r="B83" s="16" t="s">
        <v>30</v>
      </c>
      <c r="C83" s="17"/>
      <c r="D83" s="18">
        <v>0.08243308852799999</v>
      </c>
      <c r="E83" s="18">
        <v>0.10191940084800001</v>
      </c>
      <c r="F83" s="18">
        <v>0.06858673913600001</v>
      </c>
      <c r="G83" s="18">
        <v>0.073313167776</v>
      </c>
      <c r="H83" s="98">
        <v>0.0829162656</v>
      </c>
      <c r="I83" s="98">
        <v>0.050637508992</v>
      </c>
      <c r="J83" s="98">
        <v>0.06494089502880002</v>
      </c>
      <c r="K83" s="98">
        <v>0.079562868121264</v>
      </c>
      <c r="L83" s="86">
        <v>0.074</v>
      </c>
      <c r="M83" s="91">
        <v>-0.075</v>
      </c>
      <c r="N83" s="91">
        <v>-0.108</v>
      </c>
      <c r="P83" s="98">
        <f>SUM(D83:G83)</f>
        <v>0.326252396288</v>
      </c>
      <c r="Q83" s="98">
        <f>SUM(H83:K83)</f>
        <v>0.278057537742064</v>
      </c>
      <c r="R83" s="91">
        <f>Q83/P83-1</f>
        <v>-0.14772261934098385</v>
      </c>
      <c r="T83" s="46"/>
    </row>
    <row r="84" spans="2:20" s="39" customFormat="1" ht="17.25">
      <c r="B84" s="36" t="s">
        <v>58</v>
      </c>
      <c r="C84" s="37"/>
      <c r="D84" s="38">
        <v>0.43317419568472004</v>
      </c>
      <c r="E84" s="38">
        <v>0.4862925898782479</v>
      </c>
      <c r="F84" s="38">
        <v>0.41479068798655994</v>
      </c>
      <c r="G84" s="38">
        <v>0.4049603408933601</v>
      </c>
      <c r="H84" s="99">
        <v>0.4742657220671999</v>
      </c>
      <c r="I84" s="99">
        <v>0.42887157188400005</v>
      </c>
      <c r="J84" s="99">
        <v>0.45079983829440007</v>
      </c>
      <c r="K84" s="99">
        <v>0.44915065937510396</v>
      </c>
      <c r="L84" s="89">
        <f>L81+L82+L83</f>
        <v>0.456</v>
      </c>
      <c r="M84" s="97">
        <f>L84/K84-1</f>
        <v>0.015249539284714508</v>
      </c>
      <c r="N84" s="97">
        <f>L84/H84-1</f>
        <v>-0.03851368803881594</v>
      </c>
      <c r="O84" s="3"/>
      <c r="P84" s="99">
        <f>SUM(D84:G84)</f>
        <v>1.7392178144428878</v>
      </c>
      <c r="Q84" s="99">
        <f>SUM(H84:K84)</f>
        <v>1.803087791620704</v>
      </c>
      <c r="R84" s="97">
        <f>Q84/P84-1</f>
        <v>0.036723391772683245</v>
      </c>
      <c r="T84" s="46"/>
    </row>
    <row r="85" spans="2:17" ht="15">
      <c r="B85" s="43"/>
      <c r="C85" s="17"/>
      <c r="D85" s="44"/>
      <c r="E85" s="44"/>
      <c r="F85" s="44"/>
      <c r="G85" s="44"/>
      <c r="H85" s="44"/>
      <c r="I85" s="44"/>
      <c r="J85" s="44"/>
      <c r="K85" s="44"/>
      <c r="L85" s="44"/>
      <c r="M85" s="44"/>
      <c r="N85" s="44"/>
      <c r="O85" s="44"/>
      <c r="P85" s="44"/>
      <c r="Q85" s="44"/>
    </row>
    <row r="86" spans="2:17" ht="15">
      <c r="B86" s="34" t="s">
        <v>109</v>
      </c>
      <c r="C86" s="17"/>
      <c r="D86" s="44"/>
      <c r="E86" s="44"/>
      <c r="F86" s="44"/>
      <c r="G86" s="44"/>
      <c r="H86" s="44"/>
      <c r="I86" s="44"/>
      <c r="J86" s="44"/>
      <c r="K86" s="44"/>
      <c r="L86" s="44"/>
      <c r="M86" s="44"/>
      <c r="N86" s="44"/>
      <c r="O86" s="44"/>
      <c r="P86" s="44"/>
      <c r="Q86" s="44"/>
    </row>
    <row r="87" spans="2:17" ht="15">
      <c r="B87" s="34" t="s">
        <v>121</v>
      </c>
      <c r="C87" s="17"/>
      <c r="D87" s="44"/>
      <c r="E87" s="44"/>
      <c r="F87" s="44"/>
      <c r="G87" s="44"/>
      <c r="H87" s="44"/>
      <c r="I87" s="44"/>
      <c r="J87" s="44"/>
      <c r="K87" s="44"/>
      <c r="L87" s="44"/>
      <c r="M87" s="44"/>
      <c r="N87" s="44"/>
      <c r="O87" s="44"/>
      <c r="P87" s="44"/>
      <c r="Q87" s="44"/>
    </row>
    <row r="88" spans="2:17" ht="15">
      <c r="B88" s="43"/>
      <c r="C88" s="17"/>
      <c r="D88" s="44"/>
      <c r="E88" s="44"/>
      <c r="F88" s="44"/>
      <c r="G88" s="44"/>
      <c r="H88" s="44"/>
      <c r="I88" s="44"/>
      <c r="J88" s="44"/>
      <c r="K88" s="44"/>
      <c r="L88" s="44"/>
      <c r="M88" s="44"/>
      <c r="N88" s="44"/>
      <c r="O88" s="44"/>
      <c r="P88" s="44"/>
      <c r="Q88" s="44"/>
    </row>
    <row r="89" spans="2:17" ht="15">
      <c r="B89" s="43"/>
      <c r="C89" s="17"/>
      <c r="D89" s="44"/>
      <c r="E89" s="44"/>
      <c r="F89" s="44"/>
      <c r="G89" s="44"/>
      <c r="H89" s="44"/>
      <c r="I89" s="44"/>
      <c r="J89" s="44"/>
      <c r="K89" s="44"/>
      <c r="L89" s="44"/>
      <c r="M89" s="44"/>
      <c r="N89" s="44"/>
      <c r="O89" s="44"/>
      <c r="P89" s="44"/>
      <c r="Q89" s="44"/>
    </row>
    <row r="90" spans="2:17" ht="15">
      <c r="B90" s="37" t="s">
        <v>0</v>
      </c>
      <c r="C90" s="17"/>
      <c r="D90" s="44"/>
      <c r="E90" s="44"/>
      <c r="F90" s="44"/>
      <c r="G90" s="44"/>
      <c r="H90" s="44"/>
      <c r="I90" s="44"/>
      <c r="J90" s="44"/>
      <c r="K90" s="44"/>
      <c r="L90" s="44"/>
      <c r="M90" s="44"/>
      <c r="N90" s="44"/>
      <c r="O90" s="44"/>
      <c r="P90" s="44"/>
      <c r="Q90" s="44"/>
    </row>
    <row r="91" spans="2:18" ht="30">
      <c r="B91" s="12" t="s">
        <v>4</v>
      </c>
      <c r="C91" s="13"/>
      <c r="D91" s="14" t="s">
        <v>5</v>
      </c>
      <c r="E91" s="14" t="s">
        <v>6</v>
      </c>
      <c r="F91" s="14" t="s">
        <v>7</v>
      </c>
      <c r="G91" s="14" t="s">
        <v>8</v>
      </c>
      <c r="H91" s="14" t="s">
        <v>9</v>
      </c>
      <c r="I91" s="14" t="s">
        <v>10</v>
      </c>
      <c r="J91" s="14" t="s">
        <v>11</v>
      </c>
      <c r="K91" s="14" t="s">
        <v>12</v>
      </c>
      <c r="L91" s="15" t="s">
        <v>117</v>
      </c>
      <c r="M91" s="14" t="s">
        <v>13</v>
      </c>
      <c r="N91" s="14" t="s">
        <v>14</v>
      </c>
      <c r="P91" s="14" t="s">
        <v>15</v>
      </c>
      <c r="Q91" s="14" t="s">
        <v>16</v>
      </c>
      <c r="R91" s="14" t="s">
        <v>14</v>
      </c>
    </row>
    <row r="92" spans="2:18" ht="15">
      <c r="B92" s="16" t="s">
        <v>59</v>
      </c>
      <c r="C92" s="47"/>
      <c r="D92" s="18">
        <v>0.111716489</v>
      </c>
      <c r="E92" s="18">
        <v>0.087355981</v>
      </c>
      <c r="F92" s="18">
        <v>0.06821</v>
      </c>
      <c r="G92" s="18">
        <v>0.024259999999999997</v>
      </c>
      <c r="H92" s="98">
        <v>0.073075664</v>
      </c>
      <c r="I92" s="98">
        <v>0.09402799999999999</v>
      </c>
      <c r="J92" s="98">
        <v>0.092172</v>
      </c>
      <c r="K92" s="98">
        <v>0.090009</v>
      </c>
      <c r="L92" s="86">
        <v>0.1</v>
      </c>
      <c r="M92" s="91">
        <f>L92/K92-1</f>
        <v>0.11100001111000002</v>
      </c>
      <c r="N92" s="91">
        <f>L92/H92-1</f>
        <v>0.36844463021232365</v>
      </c>
      <c r="O92" s="29"/>
      <c r="P92" s="98">
        <f>SUM(D92:G92)</f>
        <v>0.29154247</v>
      </c>
      <c r="Q92" s="98">
        <f>SUM(H92:K92)</f>
        <v>0.349284664</v>
      </c>
      <c r="R92" s="91">
        <f>Q92/P92-1</f>
        <v>0.19805757288123416</v>
      </c>
    </row>
    <row r="93" spans="2:17" ht="15">
      <c r="B93" s="48"/>
      <c r="C93" s="47"/>
      <c r="D93" s="2"/>
      <c r="E93" s="49"/>
      <c r="F93" s="49"/>
      <c r="G93" s="49"/>
      <c r="H93" s="49"/>
      <c r="I93" s="49"/>
      <c r="J93" s="49"/>
      <c r="K93" s="49"/>
      <c r="L93" s="49"/>
      <c r="M93" s="49"/>
      <c r="N93" s="49"/>
      <c r="P93" s="49"/>
      <c r="Q93" s="49"/>
    </row>
    <row r="94" spans="2:17" ht="15">
      <c r="B94" s="50"/>
      <c r="C94" s="47"/>
      <c r="D94" s="2"/>
      <c r="E94" s="49"/>
      <c r="F94" s="49"/>
      <c r="G94" s="49"/>
      <c r="H94" s="49"/>
      <c r="I94" s="49"/>
      <c r="J94" s="49"/>
      <c r="K94" s="49"/>
      <c r="L94" s="49"/>
      <c r="M94" s="49"/>
      <c r="N94" s="49"/>
      <c r="P94" s="49"/>
      <c r="Q94" s="49"/>
    </row>
    <row r="95" spans="1:17" ht="15">
      <c r="A95" s="10"/>
      <c r="B95" s="51" t="s">
        <v>60</v>
      </c>
      <c r="C95" s="47"/>
      <c r="D95" s="2"/>
      <c r="E95" s="49"/>
      <c r="F95" s="49"/>
      <c r="G95" s="49"/>
      <c r="H95" s="49"/>
      <c r="I95" s="49"/>
      <c r="J95" s="49"/>
      <c r="K95" s="49"/>
      <c r="L95" s="49"/>
      <c r="M95" s="49"/>
      <c r="N95" s="49"/>
      <c r="P95" s="49"/>
      <c r="Q95" s="49"/>
    </row>
    <row r="96" spans="2:17" ht="17.25">
      <c r="B96" s="52" t="s">
        <v>1</v>
      </c>
      <c r="C96" s="47"/>
      <c r="D96" s="2"/>
      <c r="E96" s="49"/>
      <c r="F96" s="49"/>
      <c r="G96" s="49"/>
      <c r="H96" s="49"/>
      <c r="I96" s="49"/>
      <c r="J96" s="49"/>
      <c r="K96" s="49"/>
      <c r="L96" s="49"/>
      <c r="M96" s="49"/>
      <c r="N96" s="49"/>
      <c r="P96" s="49"/>
      <c r="Q96" s="49"/>
    </row>
    <row r="97" spans="2:18" ht="30">
      <c r="B97" s="12" t="s">
        <v>4</v>
      </c>
      <c r="C97" s="13"/>
      <c r="D97" s="14" t="s">
        <v>5</v>
      </c>
      <c r="E97" s="14" t="s">
        <v>6</v>
      </c>
      <c r="F97" s="14" t="s">
        <v>7</v>
      </c>
      <c r="G97" s="14" t="s">
        <v>8</v>
      </c>
      <c r="H97" s="14" t="s">
        <v>9</v>
      </c>
      <c r="I97" s="14" t="s">
        <v>10</v>
      </c>
      <c r="J97" s="14" t="s">
        <v>11</v>
      </c>
      <c r="K97" s="14" t="s">
        <v>12</v>
      </c>
      <c r="L97" s="15" t="s">
        <v>117</v>
      </c>
      <c r="M97" s="14" t="s">
        <v>13</v>
      </c>
      <c r="N97" s="14" t="s">
        <v>14</v>
      </c>
      <c r="P97" s="14" t="s">
        <v>15</v>
      </c>
      <c r="Q97" s="14" t="s">
        <v>16</v>
      </c>
      <c r="R97" s="14" t="s">
        <v>14</v>
      </c>
    </row>
    <row r="98" spans="2:18" s="29" customFormat="1" ht="15">
      <c r="B98" s="16" t="s">
        <v>28</v>
      </c>
      <c r="C98" s="17"/>
      <c r="D98" s="18">
        <v>0.26801597700000185</v>
      </c>
      <c r="E98" s="18">
        <v>0.251671834</v>
      </c>
      <c r="F98" s="18">
        <v>0.17958508</v>
      </c>
      <c r="G98" s="18">
        <v>0.11967580599999998</v>
      </c>
      <c r="H98" s="98">
        <v>0.13421161699999998</v>
      </c>
      <c r="I98" s="98">
        <v>0.12845765499999995</v>
      </c>
      <c r="J98" s="98">
        <v>0.14625333599999993</v>
      </c>
      <c r="K98" s="98">
        <v>0.20436816300000002</v>
      </c>
      <c r="L98" s="86">
        <v>0.167</v>
      </c>
      <c r="M98" s="91">
        <f aca="true" t="shared" si="15" ref="M98:M104">L98/K98-1</f>
        <v>-0.18284728135467954</v>
      </c>
      <c r="N98" s="91">
        <f aca="true" t="shared" si="16" ref="N98:N104">L98/H98-1</f>
        <v>0.2443036134494978</v>
      </c>
      <c r="P98" s="98">
        <f aca="true" t="shared" si="17" ref="P98:P104">SUM(D98:G98)</f>
        <v>0.8189486970000018</v>
      </c>
      <c r="Q98" s="98">
        <f aca="true" t="shared" si="18" ref="Q98:Q104">SUM(H98:K98)</f>
        <v>0.6132907709999998</v>
      </c>
      <c r="R98" s="91">
        <f aca="true" t="shared" si="19" ref="R98:R104">Q98/P98-1</f>
        <v>-0.2511243094388873</v>
      </c>
    </row>
    <row r="99" spans="2:18" s="29" customFormat="1" ht="15">
      <c r="B99" s="16" t="s">
        <v>29</v>
      </c>
      <c r="C99" s="17"/>
      <c r="D99" s="18">
        <v>0.026970035000000003</v>
      </c>
      <c r="E99" s="18">
        <v>0.017176409999999996</v>
      </c>
      <c r="F99" s="18">
        <v>0.020988507999999996</v>
      </c>
      <c r="G99" s="18">
        <v>0.017673804</v>
      </c>
      <c r="H99" s="98">
        <v>0.017216739000000002</v>
      </c>
      <c r="I99" s="98">
        <v>0.020867691</v>
      </c>
      <c r="J99" s="98">
        <v>0.014021409000000006</v>
      </c>
      <c r="K99" s="98">
        <v>0.016649529</v>
      </c>
      <c r="L99" s="86">
        <v>0.019</v>
      </c>
      <c r="M99" s="91">
        <f t="shared" si="15"/>
        <v>0.14117342298391744</v>
      </c>
      <c r="N99" s="91">
        <f t="shared" si="16"/>
        <v>0.10357716406109185</v>
      </c>
      <c r="P99" s="98">
        <f t="shared" si="17"/>
        <v>0.082808757</v>
      </c>
      <c r="Q99" s="98">
        <f t="shared" si="18"/>
        <v>0.06875536800000001</v>
      </c>
      <c r="R99" s="91">
        <f t="shared" si="19"/>
        <v>-0.16970897172143262</v>
      </c>
    </row>
    <row r="100" spans="2:18" s="29" customFormat="1" ht="15">
      <c r="B100" s="16" t="s">
        <v>61</v>
      </c>
      <c r="C100" s="17"/>
      <c r="D100" s="18">
        <v>0.094019611</v>
      </c>
      <c r="E100" s="18">
        <v>0.098207999</v>
      </c>
      <c r="F100" s="18">
        <v>0.075436359</v>
      </c>
      <c r="G100" s="18">
        <v>0.087551537</v>
      </c>
      <c r="H100" s="98">
        <v>0.092161292</v>
      </c>
      <c r="I100" s="98">
        <v>0.105381414</v>
      </c>
      <c r="J100" s="98">
        <v>0.08029076500000001</v>
      </c>
      <c r="K100" s="98">
        <v>0.08639142600000001</v>
      </c>
      <c r="L100" s="86">
        <v>0.09</v>
      </c>
      <c r="M100" s="91">
        <f t="shared" si="15"/>
        <v>0.04177004787488969</v>
      </c>
      <c r="N100" s="91">
        <f t="shared" si="16"/>
        <v>-0.02345119033270504</v>
      </c>
      <c r="P100" s="98">
        <f t="shared" si="17"/>
        <v>0.355215506</v>
      </c>
      <c r="Q100" s="98">
        <f t="shared" si="18"/>
        <v>0.364224897</v>
      </c>
      <c r="R100" s="91">
        <f t="shared" si="19"/>
        <v>0.025363169253090012</v>
      </c>
    </row>
    <row r="101" spans="2:18" s="53" customFormat="1" ht="15">
      <c r="B101" s="36" t="s">
        <v>62</v>
      </c>
      <c r="C101" s="37"/>
      <c r="D101" s="38">
        <v>0.38900562300000185</v>
      </c>
      <c r="E101" s="38">
        <v>0.367056243</v>
      </c>
      <c r="F101" s="38">
        <v>0.27600994700000003</v>
      </c>
      <c r="G101" s="38">
        <v>0.22490114699999997</v>
      </c>
      <c r="H101" s="99">
        <v>0.243589648</v>
      </c>
      <c r="I101" s="99">
        <v>0.25470676</v>
      </c>
      <c r="J101" s="99">
        <v>0.24056550999999995</v>
      </c>
      <c r="K101" s="99">
        <v>0.30740911800000004</v>
      </c>
      <c r="L101" s="89">
        <f>SUM(L98:L100)</f>
        <v>0.276</v>
      </c>
      <c r="M101" s="97">
        <f t="shared" si="15"/>
        <v>-0.10217367072371619</v>
      </c>
      <c r="N101" s="97">
        <f t="shared" si="16"/>
        <v>0.13305307621282836</v>
      </c>
      <c r="O101" s="24"/>
      <c r="P101" s="99">
        <f t="shared" si="17"/>
        <v>1.2569729600000017</v>
      </c>
      <c r="Q101" s="99">
        <f t="shared" si="18"/>
        <v>1.0462710359999998</v>
      </c>
      <c r="R101" s="97">
        <f t="shared" si="19"/>
        <v>-0.1676264571355629</v>
      </c>
    </row>
    <row r="102" spans="2:18" ht="15">
      <c r="B102" s="16" t="s">
        <v>63</v>
      </c>
      <c r="C102" s="17"/>
      <c r="D102" s="18">
        <v>0.015410923000000002</v>
      </c>
      <c r="E102" s="18">
        <v>0.015296101</v>
      </c>
      <c r="F102" s="18">
        <v>0.013599110000000008</v>
      </c>
      <c r="G102" s="18">
        <v>0.017805663</v>
      </c>
      <c r="H102" s="98">
        <v>0.018537787999999993</v>
      </c>
      <c r="I102" s="98">
        <v>0.019328998999999996</v>
      </c>
      <c r="J102" s="98">
        <v>0.019080687999999995</v>
      </c>
      <c r="K102" s="98">
        <v>0.021547256000000004</v>
      </c>
      <c r="L102" s="86">
        <v>0.02</v>
      </c>
      <c r="M102" s="91">
        <f t="shared" si="15"/>
        <v>-0.07180756565940483</v>
      </c>
      <c r="N102" s="91">
        <f t="shared" si="16"/>
        <v>0.07887737199281863</v>
      </c>
      <c r="O102" s="29"/>
      <c r="P102" s="98">
        <f t="shared" si="17"/>
        <v>0.06211179700000001</v>
      </c>
      <c r="Q102" s="98">
        <f t="shared" si="18"/>
        <v>0.07849473099999998</v>
      </c>
      <c r="R102" s="91">
        <f t="shared" si="19"/>
        <v>0.2637652554151664</v>
      </c>
    </row>
    <row r="103" spans="2:18" ht="15">
      <c r="B103" s="16" t="s">
        <v>59</v>
      </c>
      <c r="C103" s="17"/>
      <c r="D103" s="18">
        <v>0.180004602</v>
      </c>
      <c r="E103" s="18">
        <v>0.1727168699999999</v>
      </c>
      <c r="F103" s="18">
        <v>0.14084125900000008</v>
      </c>
      <c r="G103" s="18">
        <v>0.13846906599999995</v>
      </c>
      <c r="H103" s="98">
        <v>0.15072417100000154</v>
      </c>
      <c r="I103" s="98">
        <v>0.1409303279999999</v>
      </c>
      <c r="J103" s="98">
        <v>0.13829514192400014</v>
      </c>
      <c r="K103" s="98">
        <v>0.15153673399999998</v>
      </c>
      <c r="L103" s="86">
        <v>0.176</v>
      </c>
      <c r="M103" s="91">
        <f t="shared" si="15"/>
        <v>0.16143456015094015</v>
      </c>
      <c r="N103" s="91">
        <f t="shared" si="16"/>
        <v>0.16769592317079773</v>
      </c>
      <c r="O103" s="29"/>
      <c r="P103" s="98">
        <f t="shared" si="17"/>
        <v>0.632031797</v>
      </c>
      <c r="Q103" s="98">
        <f t="shared" si="18"/>
        <v>0.5814863749240016</v>
      </c>
      <c r="R103" s="91">
        <f t="shared" si="19"/>
        <v>-0.07997291009078522</v>
      </c>
    </row>
    <row r="104" spans="2:18" s="24" customFormat="1" ht="15">
      <c r="B104" s="36" t="s">
        <v>64</v>
      </c>
      <c r="C104" s="17"/>
      <c r="D104" s="38">
        <v>0.5844211480000019</v>
      </c>
      <c r="E104" s="38">
        <v>0.555069214</v>
      </c>
      <c r="F104" s="38">
        <v>0.4304503160000001</v>
      </c>
      <c r="G104" s="38">
        <v>0.3811758759999999</v>
      </c>
      <c r="H104" s="99">
        <v>0.41285160700000156</v>
      </c>
      <c r="I104" s="99">
        <v>0.41496608699999993</v>
      </c>
      <c r="J104" s="99">
        <v>0.3979413399240001</v>
      </c>
      <c r="K104" s="99">
        <v>0.480493108</v>
      </c>
      <c r="L104" s="89">
        <f>L101+L102+L103</f>
        <v>0.47200000000000003</v>
      </c>
      <c r="M104" s="97">
        <f t="shared" si="15"/>
        <v>-0.01767581648642491</v>
      </c>
      <c r="N104" s="97">
        <f t="shared" si="16"/>
        <v>0.1432679248357589</v>
      </c>
      <c r="O104" s="3"/>
      <c r="P104" s="99">
        <f t="shared" si="17"/>
        <v>1.951116554000002</v>
      </c>
      <c r="Q104" s="99">
        <f t="shared" si="18"/>
        <v>1.7062521419240015</v>
      </c>
      <c r="R104" s="97">
        <f t="shared" si="19"/>
        <v>-0.12549963331201386</v>
      </c>
    </row>
    <row r="106" spans="2:18" ht="29.25" customHeight="1">
      <c r="B106" s="105" t="s">
        <v>110</v>
      </c>
      <c r="C106" s="106"/>
      <c r="D106" s="106"/>
      <c r="E106" s="106"/>
      <c r="F106" s="106"/>
      <c r="G106" s="106"/>
      <c r="H106" s="106"/>
      <c r="I106" s="106"/>
      <c r="J106" s="106"/>
      <c r="K106" s="106"/>
      <c r="L106" s="106"/>
      <c r="M106" s="106"/>
      <c r="N106" s="106"/>
      <c r="O106" s="106"/>
      <c r="P106" s="106"/>
      <c r="Q106" s="106"/>
      <c r="R106" s="106"/>
    </row>
    <row r="107" spans="2:16" ht="15">
      <c r="B107" s="34"/>
      <c r="C107" s="17"/>
      <c r="D107" s="44"/>
      <c r="E107" s="44"/>
      <c r="F107" s="44"/>
      <c r="G107" s="44"/>
      <c r="H107" s="44"/>
      <c r="I107" s="44"/>
      <c r="J107" s="44"/>
      <c r="K107" s="44"/>
      <c r="L107" s="44"/>
      <c r="M107" s="44"/>
      <c r="N107" s="44"/>
      <c r="O107" s="44"/>
      <c r="P107" s="44"/>
    </row>
    <row r="109" spans="2:20" ht="15.75">
      <c r="B109" s="54" t="s">
        <v>65</v>
      </c>
      <c r="C109" s="54"/>
      <c r="D109" s="55"/>
      <c r="E109" s="55"/>
      <c r="F109" s="55"/>
      <c r="G109" s="55"/>
      <c r="H109" s="55"/>
      <c r="I109" s="55"/>
      <c r="J109" s="55"/>
      <c r="K109" s="54"/>
      <c r="L109" s="54"/>
      <c r="M109" s="55"/>
      <c r="N109" s="55"/>
      <c r="O109" s="55"/>
      <c r="P109" s="55"/>
      <c r="Q109" s="8"/>
      <c r="R109" s="8"/>
      <c r="S109" s="56"/>
      <c r="T109" s="56"/>
    </row>
    <row r="110" spans="2:16" ht="15">
      <c r="B110" s="57"/>
      <c r="C110" s="42"/>
      <c r="D110" s="42"/>
      <c r="E110" s="42"/>
      <c r="F110" s="42"/>
      <c r="G110" s="42"/>
      <c r="H110" s="42"/>
      <c r="I110" s="42"/>
      <c r="J110" s="42"/>
      <c r="K110" s="42"/>
      <c r="L110" s="42"/>
      <c r="M110" s="42"/>
      <c r="N110" s="42"/>
      <c r="P110" s="42"/>
    </row>
    <row r="111" spans="1:16" ht="15">
      <c r="A111" s="10"/>
      <c r="B111" s="58" t="s">
        <v>66</v>
      </c>
      <c r="C111" s="59"/>
      <c r="D111" s="59"/>
      <c r="E111" s="59"/>
      <c r="F111" s="59"/>
      <c r="G111" s="59"/>
      <c r="H111" s="59"/>
      <c r="I111" s="59"/>
      <c r="J111" s="59"/>
      <c r="K111" s="59"/>
      <c r="L111" s="59"/>
      <c r="M111" s="59"/>
      <c r="N111" s="59"/>
      <c r="P111" s="59"/>
    </row>
    <row r="112" spans="2:16" ht="15">
      <c r="B112" s="58"/>
      <c r="C112" s="59"/>
      <c r="D112" s="59"/>
      <c r="E112" s="59"/>
      <c r="F112" s="59"/>
      <c r="G112" s="59"/>
      <c r="H112" s="59"/>
      <c r="I112" s="59"/>
      <c r="J112" s="59"/>
      <c r="K112" s="59"/>
      <c r="L112" s="59"/>
      <c r="M112" s="59"/>
      <c r="N112" s="59"/>
      <c r="P112" s="59"/>
    </row>
    <row r="113" spans="2:16" ht="15">
      <c r="B113" s="60" t="s">
        <v>67</v>
      </c>
      <c r="C113" s="59"/>
      <c r="D113" s="61"/>
      <c r="E113" s="61"/>
      <c r="F113" s="61"/>
      <c r="G113" s="61"/>
      <c r="H113" s="61"/>
      <c r="I113" s="61"/>
      <c r="J113" s="61"/>
      <c r="K113" s="59"/>
      <c r="L113" s="59"/>
      <c r="M113" s="61"/>
      <c r="N113" s="61"/>
      <c r="P113" s="61"/>
    </row>
    <row r="114" spans="2:18" ht="30">
      <c r="B114" s="14" t="s">
        <v>68</v>
      </c>
      <c r="C114" s="47"/>
      <c r="D114" s="14" t="s">
        <v>5</v>
      </c>
      <c r="E114" s="14" t="s">
        <v>6</v>
      </c>
      <c r="F114" s="14" t="s">
        <v>7</v>
      </c>
      <c r="G114" s="14" t="s">
        <v>8</v>
      </c>
      <c r="H114" s="14" t="s">
        <v>9</v>
      </c>
      <c r="I114" s="14" t="s">
        <v>10</v>
      </c>
      <c r="J114" s="14" t="s">
        <v>11</v>
      </c>
      <c r="K114" s="14" t="s">
        <v>12</v>
      </c>
      <c r="L114" s="15" t="s">
        <v>117</v>
      </c>
      <c r="M114" s="14" t="s">
        <v>13</v>
      </c>
      <c r="N114" s="14" t="s">
        <v>14</v>
      </c>
      <c r="P114" s="14" t="s">
        <v>15</v>
      </c>
      <c r="Q114" s="14" t="s">
        <v>16</v>
      </c>
      <c r="R114" s="14" t="s">
        <v>14</v>
      </c>
    </row>
    <row r="115" spans="2:18" ht="15">
      <c r="B115" s="36" t="s">
        <v>69</v>
      </c>
      <c r="C115" s="17"/>
      <c r="D115" s="38">
        <v>3.6347783773730002</v>
      </c>
      <c r="E115" s="38">
        <v>3.842505457555</v>
      </c>
      <c r="F115" s="38">
        <v>3.771578137580001</v>
      </c>
      <c r="G115" s="38">
        <v>3.67414383993</v>
      </c>
      <c r="H115" s="99">
        <v>3.6928655539000004</v>
      </c>
      <c r="I115" s="99">
        <v>3.7848183619190006</v>
      </c>
      <c r="J115" s="99">
        <v>3.887410526422</v>
      </c>
      <c r="K115" s="99">
        <v>4.0639778812000005</v>
      </c>
      <c r="L115" s="89">
        <f>L116+L117+L119</f>
        <v>3.9087</v>
      </c>
      <c r="M115" s="97">
        <f>L115/K115-1</f>
        <v>-0.03820834801250206</v>
      </c>
      <c r="N115" s="97">
        <f>L115/H115-1</f>
        <v>0.05844633197438198</v>
      </c>
      <c r="O115" s="24"/>
      <c r="P115" s="99">
        <f aca="true" t="shared" si="20" ref="P115:P121">SUM(D115:G115)</f>
        <v>14.923005812438001</v>
      </c>
      <c r="Q115" s="99">
        <f aca="true" t="shared" si="21" ref="Q115:Q121">SUM(H115:K115)</f>
        <v>15.429072323441002</v>
      </c>
      <c r="R115" s="97">
        <f aca="true" t="shared" si="22" ref="R115:R121">Q115/P115-1</f>
        <v>0.03391183501256867</v>
      </c>
    </row>
    <row r="116" spans="2:20" ht="15">
      <c r="B116" s="16" t="s">
        <v>70</v>
      </c>
      <c r="C116" s="17"/>
      <c r="D116" s="18">
        <v>2.950150144</v>
      </c>
      <c r="E116" s="18">
        <v>3.130128632</v>
      </c>
      <c r="F116" s="18">
        <v>3.0764226480000008</v>
      </c>
      <c r="G116" s="18">
        <v>3.027499477</v>
      </c>
      <c r="H116" s="98">
        <v>3.0318816160000006</v>
      </c>
      <c r="I116" s="98">
        <v>3.0855236660000007</v>
      </c>
      <c r="J116" s="98">
        <v>3.089117205</v>
      </c>
      <c r="K116" s="98">
        <v>3.19326188</v>
      </c>
      <c r="L116" s="86">
        <v>3.0857</v>
      </c>
      <c r="M116" s="91">
        <f>L116/K116-1</f>
        <v>-0.03368401466653281</v>
      </c>
      <c r="N116" s="91">
        <f>L116/H116-1</f>
        <v>0.017750819727256673</v>
      </c>
      <c r="P116" s="98">
        <f t="shared" si="20"/>
        <v>12.184200901</v>
      </c>
      <c r="Q116" s="98">
        <f t="shared" si="21"/>
        <v>12.399784367</v>
      </c>
      <c r="R116" s="91">
        <f t="shared" si="22"/>
        <v>0.017693689372957344</v>
      </c>
      <c r="T116" s="30"/>
    </row>
    <row r="117" spans="2:20" ht="15">
      <c r="B117" s="16" t="s">
        <v>71</v>
      </c>
      <c r="C117" s="17"/>
      <c r="D117" s="18">
        <v>0.423061921</v>
      </c>
      <c r="E117" s="18">
        <v>0.465015</v>
      </c>
      <c r="F117" s="18">
        <v>0.479474322</v>
      </c>
      <c r="G117" s="18">
        <v>0.43614089100000003</v>
      </c>
      <c r="H117" s="98">
        <v>0.44979751999999995</v>
      </c>
      <c r="I117" s="98">
        <v>0.488262223</v>
      </c>
      <c r="J117" s="98">
        <v>0.5871751049999999</v>
      </c>
      <c r="K117" s="98">
        <v>0.706810532</v>
      </c>
      <c r="L117" s="86">
        <v>0.654</v>
      </c>
      <c r="M117" s="91">
        <f>L117/K117-1</f>
        <v>-0.0747166738596362</v>
      </c>
      <c r="N117" s="91">
        <f>L117/H117-1</f>
        <v>0.45398756311506583</v>
      </c>
      <c r="P117" s="98">
        <f t="shared" si="20"/>
        <v>1.803692134</v>
      </c>
      <c r="Q117" s="98">
        <f t="shared" si="21"/>
        <v>2.2320453799999997</v>
      </c>
      <c r="R117" s="91">
        <f t="shared" si="22"/>
        <v>0.23748689586512306</v>
      </c>
      <c r="T117" s="30"/>
    </row>
    <row r="118" spans="2:20" ht="15">
      <c r="B118" s="80" t="s">
        <v>120</v>
      </c>
      <c r="C118" s="17"/>
      <c r="D118" s="98"/>
      <c r="E118" s="98"/>
      <c r="F118" s="98"/>
      <c r="G118" s="98"/>
      <c r="H118" s="98"/>
      <c r="I118" s="98">
        <v>0.0105</v>
      </c>
      <c r="J118" s="98">
        <v>0.095</v>
      </c>
      <c r="K118" s="98">
        <v>0.253</v>
      </c>
      <c r="L118" s="86">
        <v>0.195</v>
      </c>
      <c r="M118" s="91">
        <f>L118/K118-1</f>
        <v>-0.22924901185770752</v>
      </c>
      <c r="N118" s="91" t="s">
        <v>123</v>
      </c>
      <c r="P118" s="98">
        <f t="shared" si="20"/>
        <v>0</v>
      </c>
      <c r="Q118" s="98">
        <f t="shared" si="21"/>
        <v>0.3585</v>
      </c>
      <c r="R118" s="91"/>
      <c r="T118" s="30"/>
    </row>
    <row r="119" spans="2:18" ht="34.5" customHeight="1">
      <c r="B119" s="16" t="s">
        <v>72</v>
      </c>
      <c r="C119" s="17"/>
      <c r="D119" s="18">
        <v>0.195949022448</v>
      </c>
      <c r="E119" s="18">
        <v>0.18110342880000002</v>
      </c>
      <c r="F119" s="18">
        <v>0.17476300800000003</v>
      </c>
      <c r="G119" s="18">
        <v>0.17430033600000003</v>
      </c>
      <c r="H119" s="98">
        <v>0.16965910080000002</v>
      </c>
      <c r="I119" s="98">
        <v>0.16798870438400001</v>
      </c>
      <c r="J119" s="98">
        <v>0.176096207792</v>
      </c>
      <c r="K119" s="98">
        <v>0.16390546919999996</v>
      </c>
      <c r="L119" s="86">
        <v>0.169</v>
      </c>
      <c r="M119" s="91">
        <f>L119/K119-1</f>
        <v>0.031082128161224576</v>
      </c>
      <c r="N119" s="91">
        <f>L119/H119-1</f>
        <v>-0.003884853785574238</v>
      </c>
      <c r="P119" s="98">
        <f t="shared" si="20"/>
        <v>0.7261157952480001</v>
      </c>
      <c r="Q119" s="98">
        <f t="shared" si="21"/>
        <v>0.677649482176</v>
      </c>
      <c r="R119" s="91">
        <f t="shared" si="22"/>
        <v>-0.06674736094323186</v>
      </c>
    </row>
    <row r="120" spans="2:18" ht="23.25" customHeight="1">
      <c r="B120" s="62" t="s">
        <v>73</v>
      </c>
      <c r="C120" s="17"/>
      <c r="D120" s="44"/>
      <c r="E120" s="44"/>
      <c r="F120" s="44"/>
      <c r="G120" s="44"/>
      <c r="H120" s="44"/>
      <c r="I120" s="44"/>
      <c r="J120" s="44"/>
      <c r="K120" s="44"/>
      <c r="L120" s="63"/>
      <c r="M120" s="95"/>
      <c r="N120" s="95"/>
      <c r="P120" s="44"/>
      <c r="Q120" s="44"/>
      <c r="R120" s="95"/>
    </row>
    <row r="121" spans="2:18" ht="17.25">
      <c r="B121" s="16" t="s">
        <v>74</v>
      </c>
      <c r="C121" s="17"/>
      <c r="D121" s="18">
        <v>0.06561728992499995</v>
      </c>
      <c r="E121" s="18">
        <v>0.06625839675499999</v>
      </c>
      <c r="F121" s="18">
        <v>0.040918159579999995</v>
      </c>
      <c r="G121" s="18">
        <v>0.036203135930000005</v>
      </c>
      <c r="H121" s="98">
        <v>0.041527317099999995</v>
      </c>
      <c r="I121" s="98">
        <v>0.04304376853499999</v>
      </c>
      <c r="J121" s="98">
        <v>0.035022008630000004</v>
      </c>
      <c r="K121" s="98">
        <v>0.039374674719999996</v>
      </c>
      <c r="L121" s="86">
        <v>0.047</v>
      </c>
      <c r="M121" s="91">
        <f>L121/K121-1</f>
        <v>0.1936606545761963</v>
      </c>
      <c r="N121" s="91">
        <f>L121/H121-1</f>
        <v>0.13178513041961004</v>
      </c>
      <c r="P121" s="98">
        <f t="shared" si="20"/>
        <v>0.20899698218999996</v>
      </c>
      <c r="Q121" s="98">
        <f t="shared" si="21"/>
        <v>0.15896776898499998</v>
      </c>
      <c r="R121" s="91">
        <f t="shared" si="22"/>
        <v>-0.23937768230317424</v>
      </c>
    </row>
    <row r="122" spans="2:16" s="56" customFormat="1" ht="15">
      <c r="B122" s="64"/>
      <c r="C122" s="64"/>
      <c r="D122" s="65"/>
      <c r="E122" s="65"/>
      <c r="F122" s="65"/>
      <c r="G122" s="65"/>
      <c r="H122" s="65"/>
      <c r="I122" s="65"/>
      <c r="J122" s="65"/>
      <c r="K122" s="65"/>
      <c r="L122" s="65"/>
      <c r="M122" s="65"/>
      <c r="N122" s="65"/>
      <c r="P122" s="65"/>
    </row>
    <row r="123" spans="2:18" s="56" customFormat="1" ht="15">
      <c r="B123" s="105" t="s">
        <v>122</v>
      </c>
      <c r="C123" s="106"/>
      <c r="D123" s="106"/>
      <c r="E123" s="106"/>
      <c r="F123" s="106"/>
      <c r="G123" s="106"/>
      <c r="H123" s="106"/>
      <c r="I123" s="106"/>
      <c r="J123" s="106"/>
      <c r="K123" s="106"/>
      <c r="L123" s="106"/>
      <c r="M123" s="106"/>
      <c r="N123" s="106"/>
      <c r="O123" s="106"/>
      <c r="P123" s="106"/>
      <c r="Q123" s="106"/>
      <c r="R123" s="106"/>
    </row>
    <row r="124" spans="2:16" s="56" customFormat="1" ht="15">
      <c r="B124" s="67"/>
      <c r="C124" s="64"/>
      <c r="D124" s="65"/>
      <c r="E124" s="65"/>
      <c r="F124" s="65"/>
      <c r="G124" s="65"/>
      <c r="H124" s="65"/>
      <c r="I124" s="65"/>
      <c r="J124" s="65"/>
      <c r="K124" s="65"/>
      <c r="L124" s="65"/>
      <c r="M124" s="65"/>
      <c r="N124" s="65"/>
      <c r="P124" s="65"/>
    </row>
    <row r="125" spans="1:16" s="56" customFormat="1" ht="15">
      <c r="A125" s="10"/>
      <c r="B125" s="60" t="s">
        <v>78</v>
      </c>
      <c r="C125" s="64"/>
      <c r="D125" s="65"/>
      <c r="E125" s="65"/>
      <c r="F125" s="65"/>
      <c r="G125" s="65"/>
      <c r="H125" s="65"/>
      <c r="I125" s="65"/>
      <c r="J125" s="65"/>
      <c r="K125" s="65"/>
      <c r="L125" s="65"/>
      <c r="M125" s="65"/>
      <c r="N125" s="65"/>
      <c r="P125" s="65"/>
    </row>
    <row r="126" spans="2:18" ht="30">
      <c r="B126" s="14" t="s">
        <v>68</v>
      </c>
      <c r="C126" s="47"/>
      <c r="D126" s="14" t="s">
        <v>5</v>
      </c>
      <c r="E126" s="14" t="s">
        <v>6</v>
      </c>
      <c r="F126" s="14" t="s">
        <v>7</v>
      </c>
      <c r="G126" s="14" t="s">
        <v>8</v>
      </c>
      <c r="H126" s="14" t="s">
        <v>9</v>
      </c>
      <c r="I126" s="14" t="s">
        <v>10</v>
      </c>
      <c r="J126" s="14" t="s">
        <v>11</v>
      </c>
      <c r="K126" s="14" t="s">
        <v>12</v>
      </c>
      <c r="L126" s="15" t="s">
        <v>117</v>
      </c>
      <c r="M126" s="14" t="s">
        <v>13</v>
      </c>
      <c r="N126" s="14" t="s">
        <v>14</v>
      </c>
      <c r="P126" s="14" t="s">
        <v>15</v>
      </c>
      <c r="Q126" s="14" t="s">
        <v>16</v>
      </c>
      <c r="R126" s="14" t="s">
        <v>14</v>
      </c>
    </row>
    <row r="127" spans="2:18" ht="15">
      <c r="B127" s="16" t="s">
        <v>79</v>
      </c>
      <c r="C127" s="17"/>
      <c r="D127" s="18">
        <v>0.20853406000000002</v>
      </c>
      <c r="E127" s="18">
        <v>0.20060034000000002</v>
      </c>
      <c r="F127" s="18">
        <v>0.10951561000000001</v>
      </c>
      <c r="G127" s="18">
        <v>0.042905639999999995</v>
      </c>
      <c r="H127" s="98">
        <v>0.10271572000000001</v>
      </c>
      <c r="I127" s="98">
        <v>0.0202676</v>
      </c>
      <c r="J127" s="98">
        <v>0.01389711</v>
      </c>
      <c r="K127" s="98">
        <v>0.022213149999999997</v>
      </c>
      <c r="L127" s="86">
        <v>0.006268500000000001</v>
      </c>
      <c r="M127" s="91">
        <f>L127/K127-1</f>
        <v>-0.7178022927860299</v>
      </c>
      <c r="N127" s="91">
        <f>L127/H127-1</f>
        <v>-0.9389723403584184</v>
      </c>
      <c r="P127" s="98">
        <f>SUM(D127:G127)</f>
        <v>0.56155565</v>
      </c>
      <c r="Q127" s="98">
        <f>SUM(H127:K127)</f>
        <v>0.15909357999999998</v>
      </c>
      <c r="R127" s="102">
        <f>Q127/P127-1</f>
        <v>-0.7166913377151489</v>
      </c>
    </row>
    <row r="128" spans="2:18" ht="15">
      <c r="B128" s="16" t="s">
        <v>80</v>
      </c>
      <c r="C128" s="17"/>
      <c r="D128" s="18">
        <v>0.7239869919999999</v>
      </c>
      <c r="E128" s="18">
        <v>1.0376361939999996</v>
      </c>
      <c r="F128" s="18">
        <v>1.0495487680000006</v>
      </c>
      <c r="G128" s="18">
        <v>1.1004456879999993</v>
      </c>
      <c r="H128" s="98">
        <v>1.0708989979999997</v>
      </c>
      <c r="I128" s="98">
        <v>0.9977838696240718</v>
      </c>
      <c r="J128" s="98">
        <v>0.6329451006112164</v>
      </c>
      <c r="K128" s="98">
        <v>1.503921250000001</v>
      </c>
      <c r="L128" s="86">
        <v>1.05986943</v>
      </c>
      <c r="M128" s="91">
        <f>L128/K128-1</f>
        <v>-0.29526268080858664</v>
      </c>
      <c r="N128" s="91">
        <v>-0.011</v>
      </c>
      <c r="P128" s="98">
        <f>SUM(D128:G128)</f>
        <v>3.9116176419999995</v>
      </c>
      <c r="Q128" s="98">
        <f>SUM(H128:K128)</f>
        <v>4.205549218235289</v>
      </c>
      <c r="R128" s="102">
        <f>Q128/P128-1</f>
        <v>0.0751432279779276</v>
      </c>
    </row>
    <row r="129" spans="2:18" ht="15">
      <c r="B129" s="16" t="s">
        <v>19</v>
      </c>
      <c r="C129" s="17"/>
      <c r="D129" s="18">
        <v>2.4223115812392972</v>
      </c>
      <c r="E129" s="18">
        <v>2.358227951311241</v>
      </c>
      <c r="F129" s="18">
        <v>2.146064511917477</v>
      </c>
      <c r="G129" s="18">
        <v>2.0707381346084945</v>
      </c>
      <c r="H129" s="98">
        <v>2.2285761760234553</v>
      </c>
      <c r="I129" s="98">
        <v>2.288600317109745</v>
      </c>
      <c r="J129" s="98">
        <v>2.2705069782082536</v>
      </c>
      <c r="K129" s="98">
        <v>1.8341081262943248</v>
      </c>
      <c r="L129" s="86">
        <v>1.9041405848832003</v>
      </c>
      <c r="M129" s="91">
        <v>0.038</v>
      </c>
      <c r="N129" s="91">
        <f>L129/H129-1</f>
        <v>-0.14557976282379514</v>
      </c>
      <c r="P129" s="98">
        <f>SUM(D129:G129)</f>
        <v>8.997342179076508</v>
      </c>
      <c r="Q129" s="98">
        <f>SUM(H129:K129)</f>
        <v>8.621791597635779</v>
      </c>
      <c r="R129" s="102">
        <f>Q129/P129-1</f>
        <v>-0.04174016881497278</v>
      </c>
    </row>
    <row r="130" spans="2:18" ht="15">
      <c r="B130" s="16"/>
      <c r="C130" s="17"/>
      <c r="D130" s="18"/>
      <c r="E130" s="18"/>
      <c r="F130" s="18"/>
      <c r="G130" s="18"/>
      <c r="H130" s="98"/>
      <c r="I130" s="98"/>
      <c r="J130" s="98"/>
      <c r="K130" s="98"/>
      <c r="L130" s="86"/>
      <c r="M130" s="91"/>
      <c r="N130" s="102"/>
      <c r="P130" s="98"/>
      <c r="Q130" s="98"/>
      <c r="R130" s="102"/>
    </row>
    <row r="131" spans="2:18" ht="15">
      <c r="B131" s="16" t="s">
        <v>81</v>
      </c>
      <c r="C131" s="17"/>
      <c r="D131" s="18">
        <v>0</v>
      </c>
      <c r="E131" s="18">
        <v>0.00190505</v>
      </c>
      <c r="F131" s="18">
        <v>1.449E-05</v>
      </c>
      <c r="G131" s="18">
        <v>0</v>
      </c>
      <c r="H131" s="98">
        <v>0</v>
      </c>
      <c r="I131" s="98">
        <v>0.0019342</v>
      </c>
      <c r="J131" s="98">
        <v>0.057588713</v>
      </c>
      <c r="K131" s="98">
        <v>0.0939437</v>
      </c>
      <c r="L131" s="86">
        <v>0.07418469</v>
      </c>
      <c r="M131" s="91">
        <f>L131/K131-1</f>
        <v>-0.21032820721346945</v>
      </c>
      <c r="N131" s="91"/>
      <c r="P131" s="98">
        <f>SUM(D131:G131)</f>
        <v>0.00191954</v>
      </c>
      <c r="Q131" s="98">
        <f>SUM(H131:K131)</f>
        <v>0.153466613</v>
      </c>
      <c r="R131" s="102"/>
    </row>
    <row r="132" spans="2:18" ht="15">
      <c r="B132" s="16" t="s">
        <v>21</v>
      </c>
      <c r="C132" s="17"/>
      <c r="D132" s="18">
        <v>0.355378525</v>
      </c>
      <c r="E132" s="18">
        <v>0.366535</v>
      </c>
      <c r="F132" s="18">
        <v>0.37785346500000005</v>
      </c>
      <c r="G132" s="18">
        <v>0.35390625</v>
      </c>
      <c r="H132" s="98">
        <v>0.37302335100000006</v>
      </c>
      <c r="I132" s="98">
        <v>0.37501167447</v>
      </c>
      <c r="J132" s="98">
        <v>0.4477123179</v>
      </c>
      <c r="K132" s="98">
        <v>0.516</v>
      </c>
      <c r="L132" s="86">
        <v>0.46765640999999997</v>
      </c>
      <c r="M132" s="91">
        <f>L132/K132-1</f>
        <v>-0.09368912790697681</v>
      </c>
      <c r="N132" s="91">
        <f>L132/H132-1</f>
        <v>0.25369205103730863</v>
      </c>
      <c r="P132" s="98">
        <f>SUM(D132:G132)</f>
        <v>1.45367324</v>
      </c>
      <c r="Q132" s="98">
        <f>SUM(H132:K132)</f>
        <v>1.7117473433700001</v>
      </c>
      <c r="R132" s="102">
        <f>Q132/P132-1</f>
        <v>0.17753240292845995</v>
      </c>
    </row>
    <row r="133" spans="2:18" ht="15">
      <c r="B133" s="68" t="s">
        <v>22</v>
      </c>
      <c r="C133" s="17"/>
      <c r="D133" s="18">
        <v>0.06466553</v>
      </c>
      <c r="E133" s="18">
        <v>0.07646810429999999</v>
      </c>
      <c r="F133" s="18">
        <v>0.078660623</v>
      </c>
      <c r="G133" s="18">
        <v>0.066778255</v>
      </c>
      <c r="H133" s="98">
        <v>0.07132784600000001</v>
      </c>
      <c r="I133" s="98">
        <v>0.077624257</v>
      </c>
      <c r="J133" s="98">
        <v>0.08167308</v>
      </c>
      <c r="K133" s="98">
        <v>0.073813382</v>
      </c>
      <c r="L133" s="86">
        <v>0.077769277</v>
      </c>
      <c r="M133" s="91">
        <f>L133/K133-1</f>
        <v>0.05359319533685647</v>
      </c>
      <c r="N133" s="91">
        <f>L133/H133-1</f>
        <v>0.09030738149586037</v>
      </c>
      <c r="P133" s="98">
        <f>SUM(D133:G133)</f>
        <v>0.28657251229999997</v>
      </c>
      <c r="Q133" s="98">
        <f>SUM(H133:K133)</f>
        <v>0.304438565</v>
      </c>
      <c r="R133" s="102">
        <f>Q133/P133-1</f>
        <v>0.062343916227725504</v>
      </c>
    </row>
    <row r="134" spans="2:18" s="20" customFormat="1" ht="15.75" thickBot="1">
      <c r="B134" s="21" t="s">
        <v>77</v>
      </c>
      <c r="C134" s="21"/>
      <c r="D134" s="69">
        <v>3.7748766882392975</v>
      </c>
      <c r="E134" s="69">
        <v>4.041372639611241</v>
      </c>
      <c r="F134" s="69">
        <v>3.7616574679174777</v>
      </c>
      <c r="G134" s="69">
        <v>3.6347739676084942</v>
      </c>
      <c r="H134" s="69">
        <f>SUM(H127:H133)</f>
        <v>3.846542091023455</v>
      </c>
      <c r="I134" s="69">
        <f>SUM(I127:I133)</f>
        <v>3.761221918203817</v>
      </c>
      <c r="J134" s="69">
        <f>SUM(J127:J133)</f>
        <v>3.50432329971947</v>
      </c>
      <c r="K134" s="69">
        <f>SUM(K127:K133)</f>
        <v>4.043999608294326</v>
      </c>
      <c r="L134" s="23">
        <f>SUM(L127:L133)</f>
        <v>3.5898888918832004</v>
      </c>
      <c r="M134" s="96">
        <f>L134/K134-1</f>
        <v>-0.11229247289731081</v>
      </c>
      <c r="N134" s="96">
        <f>L134/H134-1</f>
        <v>-0.06672309650249175</v>
      </c>
      <c r="O134" s="24"/>
      <c r="P134" s="69">
        <f>SUM(D134:G134)</f>
        <v>15.21268076337651</v>
      </c>
      <c r="Q134" s="69">
        <f>SUM(H134:K134)</f>
        <v>15.156086917241067</v>
      </c>
      <c r="R134" s="96">
        <f>Q134/P134-1</f>
        <v>-0.0037201757544066405</v>
      </c>
    </row>
    <row r="135" spans="2:16" s="56" customFormat="1" ht="15">
      <c r="B135" s="64"/>
      <c r="C135" s="64"/>
      <c r="D135" s="65"/>
      <c r="E135" s="65"/>
      <c r="F135" s="65"/>
      <c r="G135" s="65"/>
      <c r="H135" s="65"/>
      <c r="I135" s="65"/>
      <c r="J135" s="65"/>
      <c r="K135" s="65"/>
      <c r="L135" s="65"/>
      <c r="M135" s="65"/>
      <c r="N135" s="65"/>
      <c r="P135" s="65"/>
    </row>
    <row r="136" spans="2:16" s="56" customFormat="1" ht="15">
      <c r="B136" s="64"/>
      <c r="C136" s="64"/>
      <c r="D136" s="65"/>
      <c r="E136" s="65"/>
      <c r="F136" s="65"/>
      <c r="G136" s="65"/>
      <c r="H136" s="65"/>
      <c r="I136" s="65"/>
      <c r="J136" s="65"/>
      <c r="K136" s="65"/>
      <c r="L136" s="65"/>
      <c r="M136" s="65"/>
      <c r="N136" s="65"/>
      <c r="P136" s="65"/>
    </row>
    <row r="137" spans="1:16" ht="15">
      <c r="A137" s="10"/>
      <c r="B137" s="60" t="s">
        <v>76</v>
      </c>
      <c r="C137" s="59"/>
      <c r="D137" s="59"/>
      <c r="E137" s="59"/>
      <c r="F137" s="59"/>
      <c r="G137" s="59"/>
      <c r="H137" s="59"/>
      <c r="I137" s="59"/>
      <c r="J137" s="59"/>
      <c r="K137" s="59"/>
      <c r="L137" s="59"/>
      <c r="M137" s="59"/>
      <c r="N137" s="59"/>
      <c r="P137" s="59"/>
    </row>
    <row r="138" spans="2:18" ht="30">
      <c r="B138" s="14" t="s">
        <v>68</v>
      </c>
      <c r="C138" s="47"/>
      <c r="D138" s="14" t="s">
        <v>5</v>
      </c>
      <c r="E138" s="14" t="s">
        <v>6</v>
      </c>
      <c r="F138" s="14" t="s">
        <v>7</v>
      </c>
      <c r="G138" s="14" t="s">
        <v>8</v>
      </c>
      <c r="H138" s="14" t="s">
        <v>9</v>
      </c>
      <c r="I138" s="14" t="s">
        <v>10</v>
      </c>
      <c r="J138" s="14" t="s">
        <v>11</v>
      </c>
      <c r="K138" s="14" t="s">
        <v>12</v>
      </c>
      <c r="L138" s="15" t="s">
        <v>117</v>
      </c>
      <c r="M138" s="14" t="s">
        <v>13</v>
      </c>
      <c r="N138" s="14" t="s">
        <v>14</v>
      </c>
      <c r="P138" s="14" t="s">
        <v>15</v>
      </c>
      <c r="Q138" s="14" t="s">
        <v>16</v>
      </c>
      <c r="R138" s="14" t="s">
        <v>14</v>
      </c>
    </row>
    <row r="139" spans="1:18" ht="15">
      <c r="A139" s="71"/>
      <c r="B139" s="72" t="s">
        <v>79</v>
      </c>
      <c r="C139" s="70"/>
      <c r="D139" s="18">
        <v>0.20853406000000002</v>
      </c>
      <c r="E139" s="18">
        <v>0.20060034000000002</v>
      </c>
      <c r="F139" s="18">
        <v>0.10951561000000001</v>
      </c>
      <c r="G139" s="18">
        <v>0.042905639999999995</v>
      </c>
      <c r="H139" s="98">
        <v>0.10271572000000001</v>
      </c>
      <c r="I139" s="98">
        <v>0.0202676</v>
      </c>
      <c r="J139" s="98">
        <v>0.01389711</v>
      </c>
      <c r="K139" s="98">
        <v>0.022213149999999997</v>
      </c>
      <c r="L139" s="86">
        <v>0.006268500000000001</v>
      </c>
      <c r="M139" s="91">
        <f aca="true" t="shared" si="23" ref="M139:M147">L139/K139-1</f>
        <v>-0.7178022927860299</v>
      </c>
      <c r="N139" s="91">
        <f aca="true" t="shared" si="24" ref="N139:N147">L139/H139-1</f>
        <v>-0.9389723403584184</v>
      </c>
      <c r="P139" s="98">
        <f aca="true" t="shared" si="25" ref="P139:P147">SUM(D139:G139)</f>
        <v>0.56155565</v>
      </c>
      <c r="Q139" s="98">
        <f aca="true" t="shared" si="26" ref="Q139:Q147">SUM(H139:K139)</f>
        <v>0.15909357999999998</v>
      </c>
      <c r="R139" s="102">
        <f aca="true" t="shared" si="27" ref="R139:R147">Q139/P139-1</f>
        <v>-0.7166913377151489</v>
      </c>
    </row>
    <row r="140" spans="2:18" ht="15">
      <c r="B140" s="72" t="s">
        <v>80</v>
      </c>
      <c r="C140" s="70"/>
      <c r="D140" s="18">
        <v>1.40174644</v>
      </c>
      <c r="E140" s="18">
        <v>1.77160513</v>
      </c>
      <c r="F140" s="18">
        <v>1.5330655400000006</v>
      </c>
      <c r="G140" s="18">
        <v>1.6936110099999993</v>
      </c>
      <c r="H140" s="98">
        <v>1.5653372800000003</v>
      </c>
      <c r="I140" s="98">
        <v>1.57870139</v>
      </c>
      <c r="J140" s="98">
        <v>1.5470897600000002</v>
      </c>
      <c r="K140" s="98">
        <v>1.8404768900000001</v>
      </c>
      <c r="L140" s="86">
        <v>1.53992624</v>
      </c>
      <c r="M140" s="91">
        <f t="shared" si="23"/>
        <v>-0.1633004204687406</v>
      </c>
      <c r="N140" s="91">
        <f t="shared" si="24"/>
        <v>-0.016233587690443474</v>
      </c>
      <c r="P140" s="98">
        <f t="shared" si="25"/>
        <v>6.40002812</v>
      </c>
      <c r="Q140" s="98">
        <f t="shared" si="26"/>
        <v>6.531605320000001</v>
      </c>
      <c r="R140" s="102">
        <f t="shared" si="27"/>
        <v>0.020558847169565242</v>
      </c>
    </row>
    <row r="141" spans="2:18" s="73" customFormat="1" ht="15">
      <c r="B141" s="16" t="s">
        <v>28</v>
      </c>
      <c r="C141" s="70"/>
      <c r="D141" s="18">
        <v>0.57042248</v>
      </c>
      <c r="E141" s="18">
        <v>0.50805401</v>
      </c>
      <c r="F141" s="18">
        <v>0.5888410000000003</v>
      </c>
      <c r="G141" s="18">
        <v>0.54400673</v>
      </c>
      <c r="H141" s="98">
        <v>0.6323126000000003</v>
      </c>
      <c r="I141" s="98">
        <v>0.6331339200000003</v>
      </c>
      <c r="J141" s="98">
        <v>0.6122544500000001</v>
      </c>
      <c r="K141" s="98">
        <v>0.54413753</v>
      </c>
      <c r="L141" s="86">
        <v>0.6252872</v>
      </c>
      <c r="M141" s="91">
        <f t="shared" si="23"/>
        <v>0.14913448443815303</v>
      </c>
      <c r="N141" s="91">
        <f t="shared" si="24"/>
        <v>-0.011110643691111477</v>
      </c>
      <c r="O141" s="1"/>
      <c r="P141" s="98">
        <f t="shared" si="25"/>
        <v>2.2113242200000003</v>
      </c>
      <c r="Q141" s="98">
        <f t="shared" si="26"/>
        <v>2.4218385000000007</v>
      </c>
      <c r="R141" s="102">
        <f t="shared" si="27"/>
        <v>0.09519828801947483</v>
      </c>
    </row>
    <row r="142" spans="2:18" s="73" customFormat="1" ht="15">
      <c r="B142" s="16" t="s">
        <v>29</v>
      </c>
      <c r="C142" s="70"/>
      <c r="D142" s="18">
        <v>0.3806362399999999</v>
      </c>
      <c r="E142" s="18">
        <v>0.37989648</v>
      </c>
      <c r="F142" s="18">
        <v>0.36649477999999996</v>
      </c>
      <c r="G142" s="18">
        <v>0.36927057</v>
      </c>
      <c r="H142" s="98">
        <v>0.38672360000000006</v>
      </c>
      <c r="I142" s="98">
        <v>0.35908650000000025</v>
      </c>
      <c r="J142" s="98">
        <v>0.40673745000000017</v>
      </c>
      <c r="K142" s="98">
        <v>0.37278674</v>
      </c>
      <c r="L142" s="86">
        <v>0.3836741100000002</v>
      </c>
      <c r="M142" s="91">
        <f t="shared" si="23"/>
        <v>0.029205357465236448</v>
      </c>
      <c r="N142" s="91">
        <f t="shared" si="24"/>
        <v>-0.00788545100428284</v>
      </c>
      <c r="O142" s="1"/>
      <c r="P142" s="98">
        <f t="shared" si="25"/>
        <v>1.49629807</v>
      </c>
      <c r="Q142" s="98">
        <f t="shared" si="26"/>
        <v>1.5253342900000004</v>
      </c>
      <c r="R142" s="102">
        <f t="shared" si="27"/>
        <v>0.019405371551405093</v>
      </c>
    </row>
    <row r="143" spans="2:18" s="73" customFormat="1" ht="15">
      <c r="B143" s="16" t="s">
        <v>82</v>
      </c>
      <c r="C143" s="70"/>
      <c r="D143" s="18">
        <v>0.15409004</v>
      </c>
      <c r="E143" s="18">
        <v>0.14152115999999998</v>
      </c>
      <c r="F143" s="18">
        <v>0.14029784</v>
      </c>
      <c r="G143" s="18">
        <v>0.14243412</v>
      </c>
      <c r="H143" s="98">
        <v>0.13381764</v>
      </c>
      <c r="I143" s="98">
        <v>0.15695354000000003</v>
      </c>
      <c r="J143" s="98">
        <v>0.15418275000000004</v>
      </c>
      <c r="K143" s="98">
        <v>0.15879338999999998</v>
      </c>
      <c r="L143" s="86">
        <v>0.14616911</v>
      </c>
      <c r="M143" s="91">
        <f t="shared" si="23"/>
        <v>-0.0795012941029849</v>
      </c>
      <c r="N143" s="91">
        <f t="shared" si="24"/>
        <v>0.0923007609460158</v>
      </c>
      <c r="O143" s="1"/>
      <c r="P143" s="98">
        <f t="shared" si="25"/>
        <v>0.57834316</v>
      </c>
      <c r="Q143" s="98">
        <f t="shared" si="26"/>
        <v>0.6037473200000001</v>
      </c>
      <c r="R143" s="102">
        <f t="shared" si="27"/>
        <v>0.04392575508284757</v>
      </c>
    </row>
    <row r="144" spans="2:18" s="73" customFormat="1" ht="15">
      <c r="B144" s="16" t="s">
        <v>31</v>
      </c>
      <c r="C144" s="70"/>
      <c r="D144" s="18">
        <v>0.12533107999999996</v>
      </c>
      <c r="E144" s="18">
        <v>0.13025897999999997</v>
      </c>
      <c r="F144" s="18">
        <v>0.13030072</v>
      </c>
      <c r="G144" s="18">
        <v>0.13330704999999998</v>
      </c>
      <c r="H144" s="98">
        <v>0.13697294999999993</v>
      </c>
      <c r="I144" s="98">
        <v>0.12403998000000001</v>
      </c>
      <c r="J144" s="98">
        <v>0.12400219000000001</v>
      </c>
      <c r="K144" s="98">
        <v>0.11840851999999998</v>
      </c>
      <c r="L144" s="86">
        <v>0.12448864</v>
      </c>
      <c r="M144" s="91">
        <f t="shared" si="23"/>
        <v>0.05134866984233932</v>
      </c>
      <c r="N144" s="91">
        <f t="shared" si="24"/>
        <v>-0.09114434638371982</v>
      </c>
      <c r="O144" s="1"/>
      <c r="P144" s="98">
        <f t="shared" si="25"/>
        <v>0.51919783</v>
      </c>
      <c r="Q144" s="98">
        <f t="shared" si="26"/>
        <v>0.50342364</v>
      </c>
      <c r="R144" s="102">
        <f t="shared" si="27"/>
        <v>-0.030381848860963068</v>
      </c>
    </row>
    <row r="145" spans="2:18" s="73" customFormat="1" ht="15">
      <c r="B145" s="16" t="s">
        <v>32</v>
      </c>
      <c r="C145" s="70"/>
      <c r="D145" s="18">
        <v>0.07465254999999997</v>
      </c>
      <c r="E145" s="18">
        <v>0.06971543999999998</v>
      </c>
      <c r="F145" s="18">
        <v>0.06995263</v>
      </c>
      <c r="G145" s="18">
        <v>0.06783146999999999</v>
      </c>
      <c r="H145" s="98">
        <v>0.06804656</v>
      </c>
      <c r="I145" s="98">
        <v>0.06894597999999998</v>
      </c>
      <c r="J145" s="98">
        <v>0.06887726999999999</v>
      </c>
      <c r="K145" s="98">
        <v>0.06455090999999999</v>
      </c>
      <c r="L145" s="86">
        <v>0.07255611000000001</v>
      </c>
      <c r="M145" s="91">
        <f t="shared" si="23"/>
        <v>0.12401374357077266</v>
      </c>
      <c r="N145" s="91">
        <f t="shared" si="24"/>
        <v>0.06627153525468454</v>
      </c>
      <c r="O145" s="1"/>
      <c r="P145" s="98">
        <f t="shared" si="25"/>
        <v>0.28215208999999997</v>
      </c>
      <c r="Q145" s="98">
        <f t="shared" si="26"/>
        <v>0.27042071999999995</v>
      </c>
      <c r="R145" s="102">
        <f t="shared" si="27"/>
        <v>-0.04157817863408353</v>
      </c>
    </row>
    <row r="146" spans="2:18" s="73" customFormat="1" ht="15">
      <c r="B146" s="74" t="s">
        <v>33</v>
      </c>
      <c r="C146" s="70"/>
      <c r="D146" s="18">
        <v>0.018831433</v>
      </c>
      <c r="E146" s="18">
        <v>0.022873244000000004</v>
      </c>
      <c r="F146" s="18">
        <v>0.020754929000000002</v>
      </c>
      <c r="G146" s="18">
        <v>0.018994509</v>
      </c>
      <c r="H146" s="98">
        <v>0.019923285</v>
      </c>
      <c r="I146" s="98">
        <v>0.019422287</v>
      </c>
      <c r="J146" s="98">
        <v>0.01930853689999999</v>
      </c>
      <c r="K146" s="98">
        <v>0.020269529</v>
      </c>
      <c r="L146" s="86">
        <v>0.019914771</v>
      </c>
      <c r="M146" s="91">
        <f t="shared" si="23"/>
        <v>-0.01750203470440781</v>
      </c>
      <c r="N146" s="91">
        <f t="shared" si="24"/>
        <v>-0.0004273391662066306</v>
      </c>
      <c r="O146" s="1"/>
      <c r="P146" s="98">
        <f t="shared" si="25"/>
        <v>0.08145411500000002</v>
      </c>
      <c r="Q146" s="98">
        <f t="shared" si="26"/>
        <v>0.07892363789999998</v>
      </c>
      <c r="R146" s="102">
        <f t="shared" si="27"/>
        <v>-0.031066289284464532</v>
      </c>
    </row>
    <row r="147" spans="2:18" s="20" customFormat="1" ht="18" thickBot="1">
      <c r="B147" s="75" t="s">
        <v>83</v>
      </c>
      <c r="C147" s="37"/>
      <c r="D147" s="69">
        <v>2.9342443229999997</v>
      </c>
      <c r="E147" s="69">
        <v>3.2245247839999998</v>
      </c>
      <c r="F147" s="69">
        <v>2.9592230490000015</v>
      </c>
      <c r="G147" s="69">
        <v>3.0123610989999987</v>
      </c>
      <c r="H147" s="69">
        <f>SUM(H139:H146)</f>
        <v>3.045849635000001</v>
      </c>
      <c r="I147" s="69">
        <f>SUM(I139:I146)</f>
        <v>2.960551197</v>
      </c>
      <c r="J147" s="69">
        <f>SUM(J139:J146)</f>
        <v>2.9463495169000002</v>
      </c>
      <c r="K147" s="69">
        <f>SUM(K139:K146)</f>
        <v>3.141636659</v>
      </c>
      <c r="L147" s="23">
        <f>SUM(L139:L146)</f>
        <v>2.9182846810000003</v>
      </c>
      <c r="M147" s="96">
        <f t="shared" si="23"/>
        <v>-0.0710941468550007</v>
      </c>
      <c r="N147" s="96">
        <f t="shared" si="24"/>
        <v>-0.04188156648776942</v>
      </c>
      <c r="O147" s="24"/>
      <c r="P147" s="69">
        <f t="shared" si="25"/>
        <v>12.130353255</v>
      </c>
      <c r="Q147" s="69">
        <f t="shared" si="26"/>
        <v>12.0943870079</v>
      </c>
      <c r="R147" s="96">
        <f t="shared" si="27"/>
        <v>-0.0029649793657224865</v>
      </c>
    </row>
    <row r="148" spans="2:16" ht="15.75">
      <c r="B148" s="4"/>
      <c r="C148" s="5"/>
      <c r="D148" s="5"/>
      <c r="E148" s="5"/>
      <c r="F148" s="5"/>
      <c r="G148" s="5"/>
      <c r="H148" s="5"/>
      <c r="I148" s="5"/>
      <c r="J148" s="5"/>
      <c r="K148" s="5"/>
      <c r="L148" s="5"/>
      <c r="M148" s="5"/>
      <c r="N148" s="5"/>
      <c r="P148" s="77"/>
    </row>
    <row r="149" spans="2:18" ht="15">
      <c r="B149" s="105" t="s">
        <v>111</v>
      </c>
      <c r="C149" s="106"/>
      <c r="D149" s="106"/>
      <c r="E149" s="106"/>
      <c r="F149" s="106"/>
      <c r="G149" s="106"/>
      <c r="H149" s="106"/>
      <c r="I149" s="106"/>
      <c r="J149" s="106"/>
      <c r="K149" s="106"/>
      <c r="L149" s="106"/>
      <c r="M149" s="106"/>
      <c r="N149" s="106"/>
      <c r="O149" s="106"/>
      <c r="P149" s="106"/>
      <c r="Q149" s="106"/>
      <c r="R149" s="106"/>
    </row>
    <row r="151" spans="1:16" s="56" customFormat="1" ht="15">
      <c r="A151" s="10"/>
      <c r="B151" s="66" t="s">
        <v>75</v>
      </c>
      <c r="C151" s="64"/>
      <c r="D151" s="65"/>
      <c r="E151" s="65"/>
      <c r="F151" s="65"/>
      <c r="G151" s="65"/>
      <c r="H151" s="65"/>
      <c r="I151" s="65"/>
      <c r="J151" s="65"/>
      <c r="K151" s="65"/>
      <c r="L151" s="65"/>
      <c r="M151" s="65"/>
      <c r="N151" s="65"/>
      <c r="P151" s="65"/>
    </row>
    <row r="152" spans="2:18" s="56" customFormat="1" ht="30">
      <c r="B152" s="14" t="s">
        <v>68</v>
      </c>
      <c r="C152" s="47"/>
      <c r="D152" s="14" t="s">
        <v>5</v>
      </c>
      <c r="E152" s="14" t="s">
        <v>6</v>
      </c>
      <c r="F152" s="14" t="s">
        <v>7</v>
      </c>
      <c r="G152" s="14" t="s">
        <v>8</v>
      </c>
      <c r="H152" s="14" t="s">
        <v>9</v>
      </c>
      <c r="I152" s="14" t="s">
        <v>10</v>
      </c>
      <c r="J152" s="14" t="s">
        <v>11</v>
      </c>
      <c r="K152" s="14" t="s">
        <v>12</v>
      </c>
      <c r="L152" s="15" t="s">
        <v>117</v>
      </c>
      <c r="M152" s="14" t="s">
        <v>13</v>
      </c>
      <c r="N152" s="14" t="s">
        <v>14</v>
      </c>
      <c r="O152" s="1"/>
      <c r="P152" s="14" t="s">
        <v>15</v>
      </c>
      <c r="Q152" s="14" t="s">
        <v>16</v>
      </c>
      <c r="R152" s="14" t="s">
        <v>14</v>
      </c>
    </row>
    <row r="153" spans="2:18" s="56" customFormat="1" ht="15">
      <c r="B153" s="36" t="s">
        <v>84</v>
      </c>
      <c r="C153" s="64"/>
      <c r="D153" s="38">
        <v>1.6878790259999998</v>
      </c>
      <c r="E153" s="38">
        <v>1.713941272</v>
      </c>
      <c r="F153" s="38">
        <v>1.6970997631999998</v>
      </c>
      <c r="G153" s="38">
        <v>1.5900787899999997</v>
      </c>
      <c r="H153" s="99">
        <v>1.6236877079999998</v>
      </c>
      <c r="I153" s="99">
        <v>1.53059444444</v>
      </c>
      <c r="J153" s="99">
        <v>1.566170237</v>
      </c>
      <c r="K153" s="99">
        <v>1.56633523652</v>
      </c>
      <c r="L153" s="89">
        <f>L154+L155</f>
        <v>1.5328442</v>
      </c>
      <c r="M153" s="97">
        <f aca="true" t="shared" si="28" ref="M153:M159">L153/K153-1</f>
        <v>-0.021381780693645602</v>
      </c>
      <c r="N153" s="97">
        <f aca="true" t="shared" si="29" ref="N153:N159">L153/H153-1</f>
        <v>-0.05594887954894823</v>
      </c>
      <c r="O153" s="24"/>
      <c r="P153" s="99">
        <f>SUM(D153:G153)</f>
        <v>6.688998851199999</v>
      </c>
      <c r="Q153" s="99">
        <f>SUM(H153:K153)</f>
        <v>6.286787625959999</v>
      </c>
      <c r="R153" s="103">
        <f aca="true" t="shared" si="30" ref="R153:R159">Q153/P153-1</f>
        <v>-0.06013025778406944</v>
      </c>
    </row>
    <row r="154" spans="2:18" s="56" customFormat="1" ht="15">
      <c r="B154" s="16" t="s">
        <v>85</v>
      </c>
      <c r="C154" s="64"/>
      <c r="D154" s="18">
        <v>0.605078</v>
      </c>
      <c r="E154" s="18">
        <v>0.609778</v>
      </c>
      <c r="F154" s="18">
        <v>0.60959</v>
      </c>
      <c r="G154" s="18">
        <v>0.611141</v>
      </c>
      <c r="H154" s="98">
        <v>0.5964299999999999</v>
      </c>
      <c r="I154" s="98">
        <v>0.587218</v>
      </c>
      <c r="J154" s="98">
        <v>0.61147</v>
      </c>
      <c r="K154" s="98">
        <v>0.583</v>
      </c>
      <c r="L154" s="86">
        <v>0.5841442</v>
      </c>
      <c r="M154" s="91">
        <f t="shared" si="28"/>
        <v>0.001962607204116784</v>
      </c>
      <c r="N154" s="91">
        <f t="shared" si="29"/>
        <v>-0.02059889676910942</v>
      </c>
      <c r="O154" s="1"/>
      <c r="P154" s="98">
        <f aca="true" t="shared" si="31" ref="P154:P159">SUM(D154:G154)</f>
        <v>2.435587</v>
      </c>
      <c r="Q154" s="98">
        <f aca="true" t="shared" si="32" ref="Q154:Q159">SUM(H154:K154)</f>
        <v>2.3781179999999997</v>
      </c>
      <c r="R154" s="102">
        <f t="shared" si="30"/>
        <v>-0.023595543907895755</v>
      </c>
    </row>
    <row r="155" spans="2:18" s="56" customFormat="1" ht="15">
      <c r="B155" s="16" t="s">
        <v>86</v>
      </c>
      <c r="C155" s="64"/>
      <c r="D155" s="18">
        <v>1.0828010259999998</v>
      </c>
      <c r="E155" s="18">
        <v>1.1041632719999999</v>
      </c>
      <c r="F155" s="18">
        <v>1.0875097631999997</v>
      </c>
      <c r="G155" s="18">
        <v>0.9789377899999998</v>
      </c>
      <c r="H155" s="98">
        <v>1.027257708</v>
      </c>
      <c r="I155" s="98">
        <v>0.9433764444400001</v>
      </c>
      <c r="J155" s="98">
        <v>0.9547002370000002</v>
      </c>
      <c r="K155" s="98">
        <v>0.98467545652</v>
      </c>
      <c r="L155" s="86">
        <v>0.9487</v>
      </c>
      <c r="M155" s="91">
        <f t="shared" si="28"/>
        <v>-0.03653534398749314</v>
      </c>
      <c r="N155" s="91">
        <f t="shared" si="29"/>
        <v>-0.076473223211872</v>
      </c>
      <c r="O155" s="1"/>
      <c r="P155" s="98">
        <f t="shared" si="31"/>
        <v>4.253411851199999</v>
      </c>
      <c r="Q155" s="98">
        <f t="shared" si="32"/>
        <v>3.9100098459600003</v>
      </c>
      <c r="R155" s="102">
        <f t="shared" si="30"/>
        <v>-0.08073565816183925</v>
      </c>
    </row>
    <row r="156" spans="2:18" s="56" customFormat="1" ht="15">
      <c r="B156" s="36" t="s">
        <v>87</v>
      </c>
      <c r="C156" s="64"/>
      <c r="D156" s="38">
        <v>3.9099999999999997</v>
      </c>
      <c r="E156" s="38">
        <v>3.852</v>
      </c>
      <c r="F156" s="38">
        <v>3.9379999999999997</v>
      </c>
      <c r="G156" s="38">
        <v>3.915</v>
      </c>
      <c r="H156" s="99">
        <v>3.772</v>
      </c>
      <c r="I156" s="99">
        <v>3.849</v>
      </c>
      <c r="J156" s="99">
        <v>3.913</v>
      </c>
      <c r="K156" s="99">
        <v>3.878</v>
      </c>
      <c r="L156" s="89">
        <f>L157+L158</f>
        <v>4.009</v>
      </c>
      <c r="M156" s="97">
        <f t="shared" si="28"/>
        <v>0.033780299123259416</v>
      </c>
      <c r="N156" s="97">
        <f t="shared" si="29"/>
        <v>0.0628313891834571</v>
      </c>
      <c r="O156" s="24"/>
      <c r="P156" s="99">
        <f t="shared" si="31"/>
        <v>15.614999999999998</v>
      </c>
      <c r="Q156" s="99">
        <f t="shared" si="32"/>
        <v>15.412</v>
      </c>
      <c r="R156" s="103">
        <f t="shared" si="30"/>
        <v>-0.013000320204931026</v>
      </c>
    </row>
    <row r="157" spans="2:18" s="56" customFormat="1" ht="15">
      <c r="B157" s="16" t="s">
        <v>88</v>
      </c>
      <c r="C157" s="64"/>
      <c r="D157" s="18">
        <v>3.497</v>
      </c>
      <c r="E157" s="18">
        <v>3.431</v>
      </c>
      <c r="F157" s="18">
        <v>3.497</v>
      </c>
      <c r="G157" s="18">
        <v>3.478</v>
      </c>
      <c r="H157" s="98">
        <v>3.409</v>
      </c>
      <c r="I157" s="98">
        <v>3.482</v>
      </c>
      <c r="J157" s="98">
        <v>3.55</v>
      </c>
      <c r="K157" s="98">
        <v>3.512</v>
      </c>
      <c r="L157" s="86">
        <v>3.63</v>
      </c>
      <c r="M157" s="91">
        <f t="shared" si="28"/>
        <v>0.033599088838268676</v>
      </c>
      <c r="N157" s="91">
        <f t="shared" si="29"/>
        <v>0.06482839542387797</v>
      </c>
      <c r="O157" s="1"/>
      <c r="P157" s="98">
        <f t="shared" si="31"/>
        <v>13.903</v>
      </c>
      <c r="Q157" s="98">
        <f t="shared" si="32"/>
        <v>13.953</v>
      </c>
      <c r="R157" s="102">
        <f t="shared" si="30"/>
        <v>0.003596346112349824</v>
      </c>
    </row>
    <row r="158" spans="2:18" s="56" customFormat="1" ht="15">
      <c r="B158" s="16" t="s">
        <v>89</v>
      </c>
      <c r="C158" s="64"/>
      <c r="D158" s="18">
        <v>0.413</v>
      </c>
      <c r="E158" s="18">
        <v>0.421</v>
      </c>
      <c r="F158" s="18">
        <v>0.441</v>
      </c>
      <c r="G158" s="18">
        <v>0.437</v>
      </c>
      <c r="H158" s="98">
        <v>0.363</v>
      </c>
      <c r="I158" s="98">
        <v>0.367</v>
      </c>
      <c r="J158" s="98">
        <v>0.363</v>
      </c>
      <c r="K158" s="98">
        <v>0.366</v>
      </c>
      <c r="L158" s="86">
        <v>0.379</v>
      </c>
      <c r="M158" s="91">
        <f t="shared" si="28"/>
        <v>0.03551912568306004</v>
      </c>
      <c r="N158" s="91">
        <f t="shared" si="29"/>
        <v>0.0440771349862259</v>
      </c>
      <c r="O158" s="1"/>
      <c r="P158" s="98">
        <f t="shared" si="31"/>
        <v>1.712</v>
      </c>
      <c r="Q158" s="98">
        <f t="shared" si="32"/>
        <v>1.459</v>
      </c>
      <c r="R158" s="102">
        <f t="shared" si="30"/>
        <v>-0.14778037383177567</v>
      </c>
    </row>
    <row r="159" spans="2:18" s="56" customFormat="1" ht="15">
      <c r="B159" s="36" t="s">
        <v>90</v>
      </c>
      <c r="C159" s="64"/>
      <c r="D159" s="38">
        <v>0.3269</v>
      </c>
      <c r="E159" s="38">
        <v>0.632055</v>
      </c>
      <c r="F159" s="38">
        <v>0.644568</v>
      </c>
      <c r="G159" s="38">
        <v>0.516957087</v>
      </c>
      <c r="H159" s="99">
        <v>0.301566011</v>
      </c>
      <c r="I159" s="99">
        <v>0.607329968</v>
      </c>
      <c r="J159" s="99">
        <v>0.6785252669999999</v>
      </c>
      <c r="K159" s="99">
        <v>0.622211575</v>
      </c>
      <c r="L159" s="89">
        <v>0.338609652601465</v>
      </c>
      <c r="M159" s="97">
        <f t="shared" si="28"/>
        <v>-0.4557966032672005</v>
      </c>
      <c r="N159" s="97">
        <f t="shared" si="29"/>
        <v>0.12283758862156713</v>
      </c>
      <c r="O159" s="24"/>
      <c r="P159" s="99">
        <f t="shared" si="31"/>
        <v>2.120480087</v>
      </c>
      <c r="Q159" s="99">
        <f t="shared" si="32"/>
        <v>2.209632821</v>
      </c>
      <c r="R159" s="103">
        <f t="shared" si="30"/>
        <v>0.04204365537152066</v>
      </c>
    </row>
  </sheetData>
  <sheetProtection/>
  <mergeCells count="4">
    <mergeCell ref="B23:R23"/>
    <mergeCell ref="B106:R106"/>
    <mergeCell ref="B123:R123"/>
    <mergeCell ref="B149:R149"/>
  </mergeCells>
  <printOptions/>
  <pageMargins left="0.35433070866141736" right="0.2755905511811024" top="0.5118110236220472" bottom="0.2755905511811024" header="0.5905511811023623" footer="0.5118110236220472"/>
  <pageSetup fitToHeight="2"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B2:C27"/>
  <sheetViews>
    <sheetView zoomScalePageLayoutView="0" workbookViewId="0" topLeftCell="A1">
      <selection activeCell="C4" sqref="C4"/>
    </sheetView>
  </sheetViews>
  <sheetFormatPr defaultColWidth="9.140625" defaultRowHeight="15"/>
  <cols>
    <col min="1" max="1" width="3.421875" style="79" customWidth="1"/>
    <col min="2" max="2" width="67.00390625" style="79" customWidth="1"/>
    <col min="3" max="3" width="10.00390625" style="79" customWidth="1"/>
    <col min="4" max="16384" width="9.140625" style="79" customWidth="1"/>
  </cols>
  <sheetData>
    <row r="2" spans="2:3" ht="15.75">
      <c r="B2" s="78" t="s">
        <v>91</v>
      </c>
      <c r="C2"/>
    </row>
    <row r="3" spans="2:3" ht="15">
      <c r="B3"/>
      <c r="C3" s="85" t="s">
        <v>92</v>
      </c>
    </row>
    <row r="4" spans="2:3" ht="15">
      <c r="B4" s="80" t="s">
        <v>70</v>
      </c>
      <c r="C4" s="81">
        <v>12.574</v>
      </c>
    </row>
    <row r="5" spans="2:3" ht="15">
      <c r="B5" s="80" t="s">
        <v>71</v>
      </c>
      <c r="C5" s="81">
        <v>3.5</v>
      </c>
    </row>
    <row r="6" spans="2:3" ht="15">
      <c r="B6" s="80" t="s">
        <v>93</v>
      </c>
      <c r="C6" s="81">
        <v>2</v>
      </c>
    </row>
    <row r="7" spans="2:3" ht="17.25">
      <c r="B7" s="80" t="s">
        <v>94</v>
      </c>
      <c r="C7" s="81">
        <v>1.5</v>
      </c>
    </row>
    <row r="8" spans="2:3" ht="15">
      <c r="B8" s="80" t="s">
        <v>95</v>
      </c>
      <c r="C8" s="81">
        <v>0.77</v>
      </c>
    </row>
    <row r="9" spans="2:3" ht="15.75" thickBot="1">
      <c r="B9" s="21" t="s">
        <v>96</v>
      </c>
      <c r="C9" s="82">
        <f>C4+C5+C8</f>
        <v>16.843999999999998</v>
      </c>
    </row>
    <row r="10" spans="2:3" ht="18" customHeight="1">
      <c r="B10" s="62" t="s">
        <v>73</v>
      </c>
      <c r="C10" s="83"/>
    </row>
    <row r="11" spans="2:3" ht="17.25">
      <c r="B11" s="80" t="s">
        <v>97</v>
      </c>
      <c r="C11" s="81">
        <v>0.34</v>
      </c>
    </row>
    <row r="12" spans="2:3" ht="15">
      <c r="B12" s="43"/>
      <c r="C12" s="84"/>
    </row>
    <row r="13" spans="2:3" ht="57" customHeight="1">
      <c r="B13" s="107" t="s">
        <v>112</v>
      </c>
      <c r="C13" s="107"/>
    </row>
    <row r="14" spans="2:3" ht="15">
      <c r="B14" s="107" t="s">
        <v>113</v>
      </c>
      <c r="C14" s="107"/>
    </row>
    <row r="15" spans="2:3" ht="15">
      <c r="B15"/>
      <c r="C15" s="83"/>
    </row>
    <row r="16" spans="2:3" ht="15.75">
      <c r="B16" s="78" t="s">
        <v>98</v>
      </c>
      <c r="C16" s="83"/>
    </row>
    <row r="17" spans="2:3" ht="15">
      <c r="B17"/>
      <c r="C17" s="85" t="s">
        <v>92</v>
      </c>
    </row>
    <row r="18" spans="2:3" ht="15">
      <c r="B18" s="80" t="s">
        <v>99</v>
      </c>
      <c r="C18" s="81"/>
    </row>
    <row r="19" spans="2:3" ht="15">
      <c r="B19" s="80" t="s">
        <v>100</v>
      </c>
      <c r="C19" s="81">
        <v>14</v>
      </c>
    </row>
    <row r="20" spans="2:3" ht="15">
      <c r="B20" s="80" t="s">
        <v>101</v>
      </c>
      <c r="C20" s="81">
        <v>1.7</v>
      </c>
    </row>
    <row r="21" spans="2:3" ht="15">
      <c r="B21"/>
      <c r="C21" s="83"/>
    </row>
    <row r="22" spans="2:3" ht="18">
      <c r="B22" s="78" t="s">
        <v>103</v>
      </c>
      <c r="C22" s="83"/>
    </row>
    <row r="23" spans="2:3" ht="15">
      <c r="B23"/>
      <c r="C23" s="85" t="s">
        <v>92</v>
      </c>
    </row>
    <row r="24" spans="2:3" ht="15">
      <c r="B24" s="80" t="s">
        <v>70</v>
      </c>
      <c r="C24" s="81">
        <v>2.4</v>
      </c>
    </row>
    <row r="25" spans="2:3" ht="15">
      <c r="B25" s="80" t="s">
        <v>102</v>
      </c>
      <c r="C25" s="81">
        <f>4.66*0.94</f>
        <v>4.3804</v>
      </c>
    </row>
    <row r="27" ht="15">
      <c r="B27" s="34" t="s">
        <v>114</v>
      </c>
    </row>
  </sheetData>
  <sheetProtection/>
  <mergeCells count="2">
    <mergeCell ref="B13: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pavlov_sv</dc:creator>
  <cp:keywords/>
  <dc:description/>
  <cp:lastModifiedBy>altyn_yv</cp:lastModifiedBy>
  <dcterms:created xsi:type="dcterms:W3CDTF">2014-01-24T09:07:43Z</dcterms:created>
  <dcterms:modified xsi:type="dcterms:W3CDTF">2014-04-22T07:04:38Z</dcterms:modified>
  <cp:category/>
  <cp:version/>
  <cp:contentType/>
  <cp:contentStatus/>
</cp:coreProperties>
</file>