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0" windowWidth="28800" windowHeight="12375" activeTab="0"/>
  </bookViews>
  <sheets>
    <sheet name="Рез-ты 3 кв 14 г" sheetId="1" r:id="rId1"/>
    <sheet name="Производственные мощности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Модуль82_.Макрос33">#N/A</definedName>
    <definedName name="_2Модуль82_.Макрос33">[0]!_2Модуль82_.Макрос33</definedName>
    <definedName name="a">#REF!</definedName>
    <definedName name="b">#REF!</definedName>
    <definedName name="Cырой_известняк">#REF!</definedName>
    <definedName name="D">#REF!</definedName>
    <definedName name="ddd">#N/A</definedName>
    <definedName name="ddd_12">#N/A</definedName>
    <definedName name="ddd_13">#N/A</definedName>
    <definedName name="ddd_9">#N/A</definedName>
    <definedName name="dn">#REF!</definedName>
    <definedName name="dni">#REF!</definedName>
    <definedName name="dni_koks">#REF!</definedName>
    <definedName name="dni_koks_1">#REF!</definedName>
    <definedName name="el">#REF!</definedName>
    <definedName name="Excel_BuiltIn_Print_Area_4">'[1]Ф1'!#REF!</definedName>
    <definedName name="f">#REF!</definedName>
    <definedName name="hour">#REF!</definedName>
    <definedName name="HTML_CodePage" hidden="1">1251</definedName>
    <definedName name="HTML_Control" hidden="1">{"'ПоказПроМес'!$A$1:$M$37"}</definedName>
    <definedName name="HTML_Description" hidden="1">""</definedName>
    <definedName name="HTML_Email" hidden="1">""</definedName>
    <definedName name="HTML_Header" hidden="1">"Производство за Месяц"</definedName>
    <definedName name="HTML_LastUpdate" hidden="1">"15.08.00"</definedName>
    <definedName name="HTML_LineAfter" hidden="1">FALSE</definedName>
    <definedName name="HTML_LineBefore" hidden="1">FALSE</definedName>
    <definedName name="HTML_Name" hidden="1">"Щепкин"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документы\HTML\MyHTML.htm"</definedName>
    <definedName name="HTML_Title" hidden="1">"a3_Pokazateli"</definedName>
    <definedName name="i">#REF!</definedName>
    <definedName name="koks">#REF!</definedName>
    <definedName name="kv">#REF!</definedName>
    <definedName name="kvart">#REF!</definedName>
    <definedName name="mm">#REF!</definedName>
    <definedName name="month">#REF!</definedName>
    <definedName name="nn">#REF!</definedName>
    <definedName name="No_МесНачКвартал">CHOOSE(No_Квартал,1,4,7,10)</definedName>
    <definedName name="norma">#REF!</definedName>
    <definedName name="num">#REF!</definedName>
    <definedName name="o">#REF!</definedName>
    <definedName name="p">#REF!</definedName>
    <definedName name="pr">#REF!</definedName>
    <definedName name="q">#REF!</definedName>
    <definedName name="qq">#REF!</definedName>
    <definedName name="Romul_Квартал">CHOOSE(No_Квартал,"I","II","III","IV")</definedName>
    <definedName name="rr">#REF!</definedName>
    <definedName name="s">#REF!</definedName>
    <definedName name="ss">#REF!</definedName>
    <definedName name="sum">#REF!</definedName>
    <definedName name="t">#REF!</definedName>
    <definedName name="u">#REF!</definedName>
    <definedName name="uu">#REF!</definedName>
    <definedName name="w">#REF!</definedName>
    <definedName name="ww">#REF!</definedName>
    <definedName name="xx">#REF!</definedName>
    <definedName name="y">#REF!</definedName>
    <definedName name="year">#REF!</definedName>
    <definedName name="yy">#REF!</definedName>
    <definedName name="zz">#REF!</definedName>
    <definedName name="А">'[2]Баланс'!$A$4:$M$115</definedName>
    <definedName name="А1">'[2]Производство'!$A$17:$H$40</definedName>
    <definedName name="А11">'[3]КалькуляцияТСЦ'!$A$2:$I$41</definedName>
    <definedName name="А12">'[3]КалькуляцияТСЦ'!$A$43:$I$66</definedName>
    <definedName name="А13">'[3]КалькуляцияЖДЦ'!$A$2:$I$47</definedName>
    <definedName name="А14">'[3]КалькуляцияЖДЦ'!$A$49:$I$93</definedName>
    <definedName name="А15">'[3]КалькуляцияРСЦ'!$A$2:$I$34</definedName>
    <definedName name="а17">'[3]КалькуляцияЦТТ'!$A$44:$G$56</definedName>
    <definedName name="А3">'[3]КалькуляцияДОФ'!$A$2:$I$50</definedName>
    <definedName name="А39">#REF!</definedName>
    <definedName name="А4">'[3]КалькуляцияДОФ'!$A$51:$I$80</definedName>
    <definedName name="А5">'[3]КалькуляцияРудник'!$A$3:$H$60</definedName>
    <definedName name="А6">'[3]КалькуляцияРудник'!$A$62:$I$107</definedName>
    <definedName name="А7">'[3]КалькуляцияОбщезав.'!$A$2:$H$53</definedName>
    <definedName name="А8">'[3]КалькуляцияЦТТ'!$A$2:$H$41</definedName>
    <definedName name="АА">'[2]Баланс'!$A$3:$M$115</definedName>
    <definedName name="АА1">'[2]Производство'!$A$3:$I$40</definedName>
    <definedName name="аап">#REF!</definedName>
    <definedName name="абв">'[4]Баланс'!$A$4:$M$115</definedName>
    <definedName name="Агригированный_баланс">'[2]Баланс'!$A$143:$J$177</definedName>
    <definedName name="аин">#REF!</definedName>
    <definedName name="александр">#N/A</definedName>
    <definedName name="александр1">#N/A</definedName>
    <definedName name="ан">#N/A</definedName>
    <definedName name="ан_12">#N/A</definedName>
    <definedName name="ан_13">#N/A</definedName>
    <definedName name="ан_9">#N/A</definedName>
    <definedName name="анализ">#N/A</definedName>
    <definedName name="анализ_1">#N/A</definedName>
    <definedName name="анализ_12">#N/A</definedName>
    <definedName name="анализ_13">#N/A</definedName>
    <definedName name="анализ_9">#N/A</definedName>
    <definedName name="Анализ_статей_баланса">'[2]Баланс'!#REF!</definedName>
    <definedName name="анализ2007">#N/A</definedName>
    <definedName name="Аналитический_баланс">'[2]Баланс'!$A$181:$J$194</definedName>
    <definedName name="апддлд">#N/A</definedName>
    <definedName name="апраа">#N/A</definedName>
    <definedName name="араврпр">#N/A</definedName>
    <definedName name="арапрар">#N/A</definedName>
    <definedName name="арпрар">#N/A</definedName>
    <definedName name="арпрпро">#N/A</definedName>
    <definedName name="арраава">#N/A</definedName>
    <definedName name="аррарар">#N/A</definedName>
    <definedName name="Б">'[2]Баланс'!$A$120:$M$139</definedName>
    <definedName name="б12">'[3]Общие показатели'!$A$2:$H$33</definedName>
    <definedName name="б2">#REF!</definedName>
    <definedName name="БДДС1">#N/A</definedName>
    <definedName name="бр">#REF!</definedName>
    <definedName name="бр1">#REF!</definedName>
    <definedName name="бр10">#REF!</definedName>
    <definedName name="бр11">#REF!</definedName>
    <definedName name="бр12">#REF!</definedName>
    <definedName name="бр2">#REF!</definedName>
    <definedName name="бр3">#REF!</definedName>
    <definedName name="бр4">#REF!</definedName>
    <definedName name="бр5">#REF!</definedName>
    <definedName name="бр6">#REF!</definedName>
    <definedName name="бр7">#REF!</definedName>
    <definedName name="бр8">#REF!</definedName>
    <definedName name="бр9">#REF!</definedName>
    <definedName name="бтббьбюь">#N/A</definedName>
    <definedName name="бтбтбти">#N/A</definedName>
    <definedName name="бю">#N/A</definedName>
    <definedName name="В">'[2]Баланс'!$A$143:$M$177</definedName>
    <definedName name="В1">#REF!</definedName>
    <definedName name="ваавава">#N/A</definedName>
    <definedName name="ваавва">#N/A</definedName>
    <definedName name="вааыва">#N/A</definedName>
    <definedName name="вавав">#N/A</definedName>
    <definedName name="вап">#N/A</definedName>
    <definedName name="вапвапавп">#N/A</definedName>
    <definedName name="витя">#REF!</definedName>
    <definedName name="впавыпвпп">#N/A</definedName>
    <definedName name="впвпвапапра">#N/A</definedName>
    <definedName name="Вскрыша">#REF!</definedName>
    <definedName name="Г">'[2]Баланс'!$A$181:$M$209</definedName>
    <definedName name="Г1">'[3]Калькуляция по цехам'!$A$1:$H$16</definedName>
    <definedName name="галина">#REF!</definedName>
    <definedName name="галя">#REF!</definedName>
    <definedName name="Год1">#REF!</definedName>
    <definedName name="Год1П">#REF!</definedName>
    <definedName name="Год2">#REF!</definedName>
    <definedName name="год21">#N/A</definedName>
    <definedName name="год21_12">#N/A</definedName>
    <definedName name="год21_13">#N/A</definedName>
    <definedName name="год21_9">#N/A</definedName>
    <definedName name="Год3">#REF!</definedName>
    <definedName name="Д">'[2]Баланс'!#REF!</definedName>
    <definedName name="Дата">#REF!</definedName>
    <definedName name="датаП">#REF!</definedName>
    <definedName name="дждэж">#N/A</definedName>
    <definedName name="джл">#N/A</definedName>
    <definedName name="Диагр2">#N/A</definedName>
    <definedName name="диаграмма2">#N/A</definedName>
    <definedName name="ДинРеализации">'[2]Реализация'!$A$73:$J$91</definedName>
    <definedName name="долджлож">#N/A</definedName>
    <definedName name="долдолжлож">#N/A</definedName>
    <definedName name="долрдл">#N/A</definedName>
    <definedName name="Долровской">#N/A</definedName>
    <definedName name="Долровской_12">#N/A</definedName>
    <definedName name="Долровской_13">#N/A</definedName>
    <definedName name="Долровской_9">#N/A</definedName>
    <definedName name="доолджшж">#N/A</definedName>
    <definedName name="Доровской">#N/A</definedName>
    <definedName name="Доровской_12">#N/A</definedName>
    <definedName name="Доровской_13">#N/A</definedName>
    <definedName name="Доровской_9">#N/A</definedName>
    <definedName name="ДОФ">#REF!</definedName>
    <definedName name="Е">'[2]Баланс'!#REF!</definedName>
    <definedName name="екенкуен">#N/A</definedName>
    <definedName name="еккек">#N/A</definedName>
    <definedName name="екккек">#N/A</definedName>
    <definedName name="Ж">'[2]Баланс'!#REF!</definedName>
    <definedName name="жжджлдж">#N/A</definedName>
    <definedName name="жждэдлэлдэ">#N/A</definedName>
    <definedName name="жжлджддлж">#N/A</definedName>
    <definedName name="жжэждэлд">#N/A</definedName>
    <definedName name="Жил">#N/A</definedName>
    <definedName name="жк">#REF!</definedName>
    <definedName name="жк1">#REF!</definedName>
    <definedName name="жк10">#REF!</definedName>
    <definedName name="жк11">#REF!</definedName>
    <definedName name="жк12">#REF!</definedName>
    <definedName name="жк2">#REF!</definedName>
    <definedName name="жк3">#REF!</definedName>
    <definedName name="жк4">#REF!</definedName>
    <definedName name="жк5">#REF!</definedName>
    <definedName name="жк6">#REF!</definedName>
    <definedName name="жк7">#REF!</definedName>
    <definedName name="жк8">#REF!</definedName>
    <definedName name="жк9">#REF!</definedName>
    <definedName name="жлжжэжд">#N/A</definedName>
    <definedName name="жлолоз">#N/A</definedName>
    <definedName name="З">'[2]Баланс'!#REF!</definedName>
    <definedName name="_xlnm.Print_Titles">'\\Harkovskaya-os\татьяна\rostan\[STEEL_.xls]INPUT'!$A:$E,'\\Harkovskaya-os\татьяна\rostan\[STEEL_.xls]INPUT'!$1:$2</definedName>
    <definedName name="кбог">#REF!</definedName>
    <definedName name="кв2ф">#N/A</definedName>
    <definedName name="кв2ф_12">#N/A</definedName>
    <definedName name="кв2ф_13">#N/A</definedName>
    <definedName name="кв2ф_9">#N/A</definedName>
    <definedName name="кеекке">#N/A</definedName>
    <definedName name="кекенук">#N/A</definedName>
    <definedName name="ккв">#REF!</definedName>
    <definedName name="кокос">#REF!</definedName>
    <definedName name="кокс">#REF!</definedName>
    <definedName name="КолА76">#REF!</definedName>
    <definedName name="КолА761">#REF!</definedName>
    <definedName name="КолА761П">#REF!</definedName>
    <definedName name="КолА762">#REF!</definedName>
    <definedName name="КолА763">#REF!</definedName>
    <definedName name="КолА76П">#REF!</definedName>
    <definedName name="КолА92">#REF!</definedName>
    <definedName name="КолА921">#REF!</definedName>
    <definedName name="КолА921П">#REF!</definedName>
    <definedName name="КолА922">#REF!</definedName>
    <definedName name="КолА923">#REF!</definedName>
    <definedName name="КолА92П">#REF!</definedName>
    <definedName name="КолА95">#REF!</definedName>
    <definedName name="КолА951">#REF!</definedName>
    <definedName name="КолА951П">#REF!</definedName>
    <definedName name="КолА952">#REF!</definedName>
    <definedName name="КолА953">#REF!</definedName>
    <definedName name="КолА95П">#REF!</definedName>
    <definedName name="КолГаз">#REF!</definedName>
    <definedName name="КолГаз1">#REF!</definedName>
    <definedName name="КолГаз1П">#REF!</definedName>
    <definedName name="КолГаз2">#REF!</definedName>
    <definedName name="КолГаз3">#REF!</definedName>
    <definedName name="КолГазП">#REF!</definedName>
    <definedName name="КолДиз">#REF!</definedName>
    <definedName name="КолДиз1">#REF!</definedName>
    <definedName name="КолДиз1П">#REF!</definedName>
    <definedName name="КолДиз2">#REF!</definedName>
    <definedName name="КолДиз3">#REF!</definedName>
    <definedName name="КолДизП">#REF!</definedName>
    <definedName name="КолМазут">#REF!</definedName>
    <definedName name="КолМазут1">#REF!</definedName>
    <definedName name="КолМазут1П">#REF!</definedName>
    <definedName name="КолМазут2">#REF!</definedName>
    <definedName name="КолМазут3">#REF!</definedName>
    <definedName name="КолМазутП">#REF!</definedName>
    <definedName name="л">#N/A</definedName>
    <definedName name="Лаборатория_КИП___РИП__и__метрологии">#REF!</definedName>
    <definedName name="лджжллж">#N/A</definedName>
    <definedName name="лдэджэджэжзэ">#N/A</definedName>
    <definedName name="лдэдэжэ">#N/A</definedName>
    <definedName name="лена">#REF!</definedName>
    <definedName name="Ликвидность_и_устойчивость">'[2]Баланс'!#REF!</definedName>
    <definedName name="ЛИСТ">#N/A</definedName>
    <definedName name="люда">#REF!</definedName>
    <definedName name="М27">#N/A</definedName>
    <definedName name="Макрос1">#N/A</definedName>
    <definedName name="Макрос1_12">#N/A</definedName>
    <definedName name="Макрос1_13">#N/A</definedName>
    <definedName name="Макрос1_9">#N/A</definedName>
    <definedName name="макрос100">#N/A</definedName>
    <definedName name="макрос101">#N/A</definedName>
    <definedName name="макрос102">#N/A</definedName>
    <definedName name="Макрос12">#N/A</definedName>
    <definedName name="Макрос13">#N/A</definedName>
    <definedName name="Макрос14">#N/A</definedName>
    <definedName name="Макрос15">#N/A</definedName>
    <definedName name="Макрос17">#N/A</definedName>
    <definedName name="Макрос18">#N/A</definedName>
    <definedName name="Макрос19">#N/A</definedName>
    <definedName name="Макрос2">#N/A</definedName>
    <definedName name="Макрос20">#N/A</definedName>
    <definedName name="макрос209">#N/A</definedName>
    <definedName name="макрос210">#N/A</definedName>
    <definedName name="Макрос22">#N/A</definedName>
    <definedName name="Макрос23">#N/A</definedName>
    <definedName name="Макрос24">#N/A</definedName>
    <definedName name="Макрос25">#N/A</definedName>
    <definedName name="Макрос26">#N/A</definedName>
    <definedName name="Макрос27">#N/A</definedName>
    <definedName name="Макрос29">#N/A</definedName>
    <definedName name="Макрос3">#N/A</definedName>
    <definedName name="Макрос3_12">#N/A</definedName>
    <definedName name="Макрос3_13">#N/A</definedName>
    <definedName name="Макрос3_9">#N/A</definedName>
    <definedName name="Макрос3312">#N/A</definedName>
    <definedName name="Макрос37">#N/A</definedName>
    <definedName name="Макрос39">#N/A</definedName>
    <definedName name="Макрос4">#N/A</definedName>
    <definedName name="Макрос4002">#N/A</definedName>
    <definedName name="Макрос46">#N/A</definedName>
    <definedName name="Макрос5">#N/A</definedName>
    <definedName name="Макрос50">#N/A</definedName>
    <definedName name="Макрос55">#N/A</definedName>
    <definedName name="Макрос6">#N/A</definedName>
    <definedName name="Макрос6_12">#N/A</definedName>
    <definedName name="Макрос6_13">#N/A</definedName>
    <definedName name="Макрос6_9">#N/A</definedName>
    <definedName name="Макрос80">#N/A</definedName>
    <definedName name="маррапра">#N/A</definedName>
    <definedName name="Мес1">#REF!</definedName>
    <definedName name="Мес1П">#REF!</definedName>
    <definedName name="Мес2">#REF!</definedName>
    <definedName name="Мес3">#REF!</definedName>
    <definedName name="МодНакБМА.Макрос19">#N/A</definedName>
    <definedName name="Модуль5.Макрос33">#N/A</definedName>
    <definedName name="Модуль6.Макрос33">#N/A</definedName>
    <definedName name="Модуль7.Макрос33">#N/A</definedName>
    <definedName name="Модуль82.Макрос33">#N/A</definedName>
    <definedName name="Модуль86.Макрос33">#N/A</definedName>
    <definedName name="Модуль87.Макрос33">#N/A</definedName>
    <definedName name="н">#N/A</definedName>
    <definedName name="н_12">#N/A</definedName>
    <definedName name="н_13">#N/A</definedName>
    <definedName name="н_9">#N/A</definedName>
    <definedName name="НаимЦеха">#REF!</definedName>
    <definedName name="НаимЦеха1">#REF!</definedName>
    <definedName name="НаимЦеха1П">#REF!</definedName>
    <definedName name="НаимЦехаП">#REF!</definedName>
    <definedName name="НаПериод">"на "&amp;Год&amp;" год"</definedName>
    <definedName name="Оборачиваемость_и_рентабельность">'[2]Баланс'!#REF!</definedName>
    <definedName name="Общезаводские">'[3]КалькуляцияОбщезав.'!$A$2:$F$53</definedName>
    <definedName name="ож.год">#N/A</definedName>
    <definedName name="ож.год_12">#N/A</definedName>
    <definedName name="ож.год_13">#N/A</definedName>
    <definedName name="ож.год_9">#N/A</definedName>
    <definedName name="ожлдждлд">#N/A</definedName>
    <definedName name="олд">#N/A</definedName>
    <definedName name="олджжлож">#N/A</definedName>
    <definedName name="олег">#REF!</definedName>
    <definedName name="оплата">#N/A</definedName>
    <definedName name="оплата_12">#N/A</definedName>
    <definedName name="оплата_13">#N/A</definedName>
    <definedName name="оплата_9">#N/A</definedName>
    <definedName name="орллдд">#N/A</definedName>
    <definedName name="откРПиТП">#N/A</definedName>
    <definedName name="откРПиТП_12">#N/A</definedName>
    <definedName name="откРПиТП_13">#N/A</definedName>
    <definedName name="откРПиТП_9">#N/A</definedName>
    <definedName name="отмена">#N/A</definedName>
    <definedName name="паолапо">#N/A</definedName>
    <definedName name="паороллл">#N/A</definedName>
    <definedName name="папаполрлр">#N/A</definedName>
    <definedName name="парр">#N/A</definedName>
    <definedName name="Перевозки_ЖДЦ">#REF!</definedName>
    <definedName name="пппорпдшп">#N/A</definedName>
    <definedName name="прмтмиато" localSheetId="1" hidden="1">#REF!</definedName>
    <definedName name="прмтмиато" hidden="1">#REF!</definedName>
    <definedName name="Производство">'[2]Производство'!$A$3:$I$40</definedName>
    <definedName name="Расходы3">#N/A</definedName>
    <definedName name="реал">#N/A</definedName>
    <definedName name="реал_12">#N/A</definedName>
    <definedName name="реал_13">#N/A</definedName>
    <definedName name="реал_9">#N/A</definedName>
    <definedName name="Реализация">'[2]Реализация'!$A$2:$G$20</definedName>
    <definedName name="РеализПФ">'[2]Реализация'!#REF!</definedName>
    <definedName name="РеалПотребителям">'[2]Реализация'!$A$22:$G$52</definedName>
    <definedName name="рпероплнрог">#N/A</definedName>
    <definedName name="рро">'[4]Баланс'!#REF!</definedName>
    <definedName name="ррпапарр">#N/A</definedName>
    <definedName name="РСЦ">#REF!</definedName>
    <definedName name="рьпсролр">#N/A</definedName>
    <definedName name="С40">#REF!</definedName>
    <definedName name="саша">#REF!</definedName>
    <definedName name="света">#REF!</definedName>
    <definedName name="себест7мес">#N/A</definedName>
    <definedName name="себест7мес_12">#N/A</definedName>
    <definedName name="себест7мес_13">#N/A</definedName>
    <definedName name="себест7мес_9">#N/A</definedName>
    <definedName name="Себестоим.тов.пр.">#N/A</definedName>
    <definedName name="Себестоимость">'[6]Общая смета затрат'!$A$3:$I$43</definedName>
    <definedName name="Себестоимость_дин_структура">'[6]Общая смета затрат'!$A$2:$I$43</definedName>
    <definedName name="СехП">#REF!</definedName>
    <definedName name="Ситовский_АБК_600">#REF!</definedName>
    <definedName name="старый">#N/A</definedName>
    <definedName name="Студеновская_котельная">#REF!</definedName>
    <definedName name="Студеновский___быткомбинат">#REF!</definedName>
    <definedName name="СумА76">#REF!</definedName>
    <definedName name="СумА761">#REF!</definedName>
    <definedName name="СумА761П">#REF!</definedName>
    <definedName name="СумА762">#REF!</definedName>
    <definedName name="СумА763">#REF!</definedName>
    <definedName name="СумА76П">#REF!</definedName>
    <definedName name="СумА92">#REF!</definedName>
    <definedName name="СумА921">#REF!</definedName>
    <definedName name="СумА921П">#REF!</definedName>
    <definedName name="СумА922">#REF!</definedName>
    <definedName name="СумА923">#REF!</definedName>
    <definedName name="СумА92П">#REF!</definedName>
    <definedName name="СумА95">#REF!</definedName>
    <definedName name="СумА951">#REF!</definedName>
    <definedName name="СумА951П">#REF!</definedName>
    <definedName name="СумА952">#REF!</definedName>
    <definedName name="СумА953">#REF!</definedName>
    <definedName name="СумА95П">#REF!</definedName>
    <definedName name="СумГаз">#REF!</definedName>
    <definedName name="СумГаз1">#REF!</definedName>
    <definedName name="СумГаз1П">#REF!</definedName>
    <definedName name="СумГаз2">#REF!</definedName>
    <definedName name="СумГазП">#REF!</definedName>
    <definedName name="СумГаы3">#REF!</definedName>
    <definedName name="СумДиз">#REF!</definedName>
    <definedName name="СумДиз1">#REF!</definedName>
    <definedName name="СумДиз1П">#REF!</definedName>
    <definedName name="СумДиз2">#REF!</definedName>
    <definedName name="СумДиз3">#REF!</definedName>
    <definedName name="СумДизП">#REF!</definedName>
    <definedName name="СумМазут">#REF!</definedName>
    <definedName name="СумМазут1">#REF!</definedName>
    <definedName name="СумМазут1П">#REF!</definedName>
    <definedName name="СумМазут2">#REF!</definedName>
    <definedName name="СумМазут3">#REF!</definedName>
    <definedName name="СумМазутП">#REF!</definedName>
    <definedName name="СУММПЕРИОД">#N/A</definedName>
    <definedName name="таня">#REF!</definedName>
    <definedName name="ТекМес">CHOOSE(N_Мес,"Январь","Февраль","Март","Апрель","Май","Июнь","Июль","Август","Сентябрь","Октябрь","Ноябрь","Декабрь")</definedName>
    <definedName name="Теплосиловой_цех">#REF!</definedName>
    <definedName name="ТП">#N/A</definedName>
    <definedName name="ТП_12">#N/A</definedName>
    <definedName name="ТП_13">#N/A</definedName>
    <definedName name="ТП_9">#N/A</definedName>
    <definedName name="УБВР">#REF!</definedName>
    <definedName name="укепкуе">#N/A</definedName>
    <definedName name="уПЛОТНЕННЫЙ_БАЛАНС">'[2]Баланс'!$A$181:$J$209</definedName>
    <definedName name="УТДиС">#REF!</definedName>
    <definedName name="Участок__сетей__и__подстанций">#REF!</definedName>
    <definedName name="ф2">#N/A</definedName>
    <definedName name="Формирование_Остатков">'[2]Реализация'!$B$54:$F$61</definedName>
    <definedName name="Формирование_фин_рез">#REF!</definedName>
    <definedName name="фыва">#N/A</definedName>
    <definedName name="Цветное_литье">#REF!</definedName>
    <definedName name="Цех">#REF!</definedName>
    <definedName name="Цех1">#REF!</definedName>
    <definedName name="Цех1П">#REF!</definedName>
    <definedName name="Цех2">#REF!</definedName>
    <definedName name="Цех3">#REF!</definedName>
    <definedName name="ЦПП">#REF!</definedName>
    <definedName name="ЦТТ">#REF!</definedName>
    <definedName name="цуеукеуке">#N/A</definedName>
    <definedName name="цукеак">#N/A</definedName>
    <definedName name="чмаывпк">#N/A</definedName>
    <definedName name="шам">#REF!</definedName>
    <definedName name="шамиль">#REF!</definedName>
    <definedName name="ьтбтьбьюб">#N/A</definedName>
    <definedName name="ььь">#REF!</definedName>
    <definedName name="э">#N/A</definedName>
    <definedName name="эджэждэ">#N/A</definedName>
    <definedName name="эжжэжэж">#N/A</definedName>
    <definedName name="эжэджэжэ">#N/A</definedName>
    <definedName name="Экономич_показатели">#REF!</definedName>
    <definedName name="ЭМЦ">#REF!</definedName>
    <definedName name="ээждэдж">#N/A</definedName>
    <definedName name="ээжэж">#N/A</definedName>
  </definedNames>
  <calcPr fullCalcOnLoad="1"/>
</workbook>
</file>

<file path=xl/sharedStrings.xml><?xml version="1.0" encoding="utf-8"?>
<sst xmlns="http://schemas.openxmlformats.org/spreadsheetml/2006/main" count="359" uniqueCount="123">
  <si>
    <t>ПРОДАЖИ</t>
  </si>
  <si>
    <t>Продажи, млн т</t>
  </si>
  <si>
    <t>1 кв.
2012</t>
  </si>
  <si>
    <t>2 кв. 
2012</t>
  </si>
  <si>
    <t>3 кв. 
2012</t>
  </si>
  <si>
    <t>4 кв.
2012</t>
  </si>
  <si>
    <t>1 кв. 
2013</t>
  </si>
  <si>
    <t>2 кв. 
2013</t>
  </si>
  <si>
    <t>3 кв. 
2013</t>
  </si>
  <si>
    <t>4 кв. 
2013</t>
  </si>
  <si>
    <t>Изм-е кв/кв, %</t>
  </si>
  <si>
    <t>Изм-е г/г, %</t>
  </si>
  <si>
    <t>12 мес. 2012</t>
  </si>
  <si>
    <t>12 мес. 2013</t>
  </si>
  <si>
    <t>Товарный чугун</t>
  </si>
  <si>
    <t>Товарные слябы</t>
  </si>
  <si>
    <t>Листовой прокат</t>
  </si>
  <si>
    <t>Сортовая заготовка</t>
  </si>
  <si>
    <t>Сортовой прокат</t>
  </si>
  <si>
    <t>Метизы</t>
  </si>
  <si>
    <t>Итого металлопродукция</t>
  </si>
  <si>
    <t xml:space="preserve">   доля продаж на российский рынок</t>
  </si>
  <si>
    <t xml:space="preserve">   доля продаж зарубежных активов</t>
  </si>
  <si>
    <t>Примечание: Продажи готового проката NLMK Belgium Holdings (NBH) до 3 кв. 2013 года включительно входили в состав консолидированных продаж Группы. Начиная с 4 кв. 2013 года продажи активов NBH отражаются отдельно. В состав NBH входят активы по производству толстого листа NLMK Clabecq (Бельгия), NLMK Verona (Италия) и производители плоского проката NLMK La Louvière (Бельгия), NLMK Coating (Франция), NLMK Strasbourg (Франция).</t>
  </si>
  <si>
    <t>Чугун</t>
  </si>
  <si>
    <t xml:space="preserve"> NLMK USA</t>
  </si>
  <si>
    <t xml:space="preserve"> NLMK Dansteel</t>
  </si>
  <si>
    <t xml:space="preserve"> NBH</t>
  </si>
  <si>
    <t>Горячекатаный прокат</t>
  </si>
  <si>
    <t>Холоднокатаный прокат</t>
  </si>
  <si>
    <t>Оцинкованный прокат</t>
  </si>
  <si>
    <t>Сталь с полимерным покрытием</t>
  </si>
  <si>
    <t>Динамная сталь</t>
  </si>
  <si>
    <t>Трансформаторная сталь</t>
  </si>
  <si>
    <t xml:space="preserve">   в т.ч. с площадки ВИЗ-Сталь</t>
  </si>
  <si>
    <t xml:space="preserve">   в т.ч. на Липецкую площадку</t>
  </si>
  <si>
    <t>Для информации:  производство кокса на Липецкой площадке</t>
  </si>
  <si>
    <t>Горнодобывающий сегмент (Стойленский ГОК)</t>
  </si>
  <si>
    <t>Железорудный концентрат</t>
  </si>
  <si>
    <t xml:space="preserve">  в т.ч. на Липецкую площадку</t>
  </si>
  <si>
    <t>Аглоруда</t>
  </si>
  <si>
    <t>Товарная заготовка</t>
  </si>
  <si>
    <t xml:space="preserve">  в т.ч. НЛМК-Калуга</t>
  </si>
  <si>
    <t>Арматура</t>
  </si>
  <si>
    <t>Катанка</t>
  </si>
  <si>
    <t>Итого металлопродукции</t>
  </si>
  <si>
    <t>Лом черных и цветных металлов в т.ч.</t>
  </si>
  <si>
    <t xml:space="preserve">  на НСММЗ</t>
  </si>
  <si>
    <t xml:space="preserve">  на НЛМК-Калуга</t>
  </si>
  <si>
    <t xml:space="preserve">  на Липецкую площадку</t>
  </si>
  <si>
    <t>Сегмент зарубежный прокат</t>
  </si>
  <si>
    <t>NLMK Dansteel</t>
  </si>
  <si>
    <t>Толстый лист</t>
  </si>
  <si>
    <t>Ассоциированные компании</t>
  </si>
  <si>
    <t>Прокат с покрытиями</t>
  </si>
  <si>
    <t xml:space="preserve">Итого плоский прокат </t>
  </si>
  <si>
    <t>Полуфабрикаты (заготовка для ковки)</t>
  </si>
  <si>
    <t>Итого металлопродукция, включая плоский прокат</t>
  </si>
  <si>
    <t>ПРОИЗВОДСТВО</t>
  </si>
  <si>
    <t>ГРУППА НЛМК</t>
  </si>
  <si>
    <t>Объемы производства  стали</t>
  </si>
  <si>
    <t>Производство, млн т</t>
  </si>
  <si>
    <t>Группа НЛМК</t>
  </si>
  <si>
    <t>Липецкая площадка</t>
  </si>
  <si>
    <t>НЛМК-Сорт</t>
  </si>
  <si>
    <t>НЛМК Индиана
(НЛМК США)</t>
  </si>
  <si>
    <t>для информации</t>
  </si>
  <si>
    <t xml:space="preserve">Объемы производства основных видов сырья </t>
  </si>
  <si>
    <t>Кокс (сухой вес)</t>
  </si>
  <si>
    <t xml:space="preserve">  Липецкая площадка</t>
  </si>
  <si>
    <t xml:space="preserve">  Алтай-Кокс</t>
  </si>
  <si>
    <t>ЖРС</t>
  </si>
  <si>
    <t xml:space="preserve">  Железорудный концентрат</t>
  </si>
  <si>
    <t xml:space="preserve">  Аглоруда</t>
  </si>
  <si>
    <t>Лом черных металлов</t>
  </si>
  <si>
    <t>Производство металлопродукции Группы</t>
  </si>
  <si>
    <t>Производство металлопродукции Липецкой площадки</t>
  </si>
  <si>
    <t xml:space="preserve">Товарный чугун </t>
  </si>
  <si>
    <t xml:space="preserve">Производственные мощности по выплавке стали </t>
  </si>
  <si>
    <t>млн т/г</t>
  </si>
  <si>
    <t xml:space="preserve">   НСММЗ</t>
  </si>
  <si>
    <t xml:space="preserve">Итого Группа НЛМК </t>
  </si>
  <si>
    <t>Мощности по производству ЖРС</t>
  </si>
  <si>
    <t>Стойленский ГОК</t>
  </si>
  <si>
    <t xml:space="preserve">  ЖР концентрат (66-67% Fe)</t>
  </si>
  <si>
    <t xml:space="preserve">  Аглоруда, (34%, 52% Fe )</t>
  </si>
  <si>
    <t>Алтай-Кокс</t>
  </si>
  <si>
    <r>
      <t xml:space="preserve">   НЛМК Калуга </t>
    </r>
    <r>
      <rPr>
        <vertAlign val="superscript"/>
        <sz val="11"/>
        <color indexed="63"/>
        <rFont val="Calibri"/>
        <family val="2"/>
      </rPr>
      <t>1</t>
    </r>
  </si>
  <si>
    <r>
      <t xml:space="preserve">NBH, НЛМК Европа (ЭДП) </t>
    </r>
    <r>
      <rPr>
        <vertAlign val="superscript"/>
        <sz val="11"/>
        <color indexed="63"/>
        <rFont val="Calibri"/>
        <family val="2"/>
      </rPr>
      <t>2</t>
    </r>
  </si>
  <si>
    <r>
      <t xml:space="preserve">Мощности по производству кокса </t>
    </r>
    <r>
      <rPr>
        <b/>
        <vertAlign val="superscript"/>
        <sz val="12"/>
        <color indexed="40"/>
        <rFont val="Calibri"/>
        <family val="2"/>
      </rPr>
      <t>3</t>
    </r>
  </si>
  <si>
    <r>
      <t xml:space="preserve">1 </t>
    </r>
    <r>
      <rPr>
        <sz val="8"/>
        <color indexed="63"/>
        <rFont val="Calibri"/>
        <family val="2"/>
      </rPr>
      <t>На новой производственной площадке Сортового дивизиона - НЛМК-Калуга - в мае-июне 2013 г были успешно проведены первые тестовые запуски сталеплавильного и прокатного оборудования. На данный момент предприятие производит и отгружает продукцию, полученную в режиме горячих испытаний.</t>
    </r>
  </si>
  <si>
    <r>
      <t xml:space="preserve">2 </t>
    </r>
    <r>
      <rPr>
        <sz val="8"/>
        <color indexed="63"/>
        <rFont val="Calibri"/>
        <family val="2"/>
      </rPr>
      <t xml:space="preserve">НЛМК Верона входит в состав холдинга NBH, показатели которого деконсолидированы начиная с 4 кв. 2013 г.  </t>
    </r>
  </si>
  <si>
    <r>
      <t xml:space="preserve">3 </t>
    </r>
    <r>
      <rPr>
        <sz val="8"/>
        <color indexed="63"/>
        <rFont val="Calibri"/>
        <family val="2"/>
      </rPr>
      <t>Мощности по производству кокса представлены в сухом весе</t>
    </r>
  </si>
  <si>
    <t>Для информации: Продажи NBH 
(9М 2013 г и 2012 г внутри Группы)</t>
  </si>
  <si>
    <t xml:space="preserve">   доля продаж российских активов на экспорт</t>
  </si>
  <si>
    <t>1 кв. 
2014</t>
  </si>
  <si>
    <t xml:space="preserve">   в т.ч. НЛМК-Калуга</t>
  </si>
  <si>
    <t>2 кв. 
2014</t>
  </si>
  <si>
    <t>Справочно: динамика 2013 г. к 2012 г.</t>
  </si>
  <si>
    <r>
      <t xml:space="preserve">Стальной сегмент </t>
    </r>
    <r>
      <rPr>
        <b/>
        <vertAlign val="superscript"/>
        <sz val="11"/>
        <color indexed="63"/>
        <rFont val="Calibri"/>
        <family val="2"/>
      </rPr>
      <t>2</t>
    </r>
  </si>
  <si>
    <r>
      <t xml:space="preserve">Слябы в т.ч. на </t>
    </r>
    <r>
      <rPr>
        <vertAlign val="superscript"/>
        <sz val="11"/>
        <color indexed="63"/>
        <rFont val="Calibri"/>
        <family val="2"/>
      </rPr>
      <t>3</t>
    </r>
  </si>
  <si>
    <r>
      <t>Продажи кокса с площадки Алтай-Кокс</t>
    </r>
    <r>
      <rPr>
        <vertAlign val="superscript"/>
        <sz val="11"/>
        <color indexed="63"/>
        <rFont val="Calibri"/>
        <family val="2"/>
      </rPr>
      <t>4</t>
    </r>
  </si>
  <si>
    <r>
      <rPr>
        <vertAlign val="superscript"/>
        <sz val="8"/>
        <color indexed="63"/>
        <rFont val="Calibri"/>
        <family val="2"/>
      </rPr>
      <t>2</t>
    </r>
    <r>
      <rPr>
        <sz val="8"/>
        <color indexed="63"/>
        <rFont val="Calibri"/>
        <family val="2"/>
      </rPr>
      <t xml:space="preserve"> Стальной сегмент включает в себя Липецкую площадку, ВИЗ-Сталь, трейдинговые компании и Алтай-Кокс. Продажи Липецкой площадки и ВИЗ-Стали рассчитаны как консолидированные продажи с учетом трейдинговых компаний. </t>
    </r>
  </si>
  <si>
    <r>
      <rPr>
        <vertAlign val="superscript"/>
        <sz val="8"/>
        <color indexed="63"/>
        <rFont val="Calibri"/>
        <family val="2"/>
      </rPr>
      <t>3</t>
    </r>
    <r>
      <rPr>
        <sz val="8"/>
        <color indexed="63"/>
        <rFont val="Calibri"/>
        <family val="2"/>
      </rPr>
      <t xml:space="preserve"> Продажи слябов на прокатные активы NBH отражались как внутригрупповые продажи до 3 кв. 2013 г включительно. С 4 кв. 2013 г в связи с деконсолидацией NBH продажи слябов на данные активы отражаются как внешние продажи (продажи третьим лицам). </t>
    </r>
  </si>
  <si>
    <r>
      <rPr>
        <vertAlign val="superscript"/>
        <sz val="8"/>
        <color indexed="63"/>
        <rFont val="Calibri"/>
        <family val="2"/>
      </rPr>
      <t>4</t>
    </r>
    <r>
      <rPr>
        <sz val="8"/>
        <color indexed="63"/>
        <rFont val="Calibri"/>
        <family val="2"/>
      </rPr>
      <t xml:space="preserve"> Операционные показатели по коксу представлены в сухом весе.</t>
    </r>
  </si>
  <si>
    <r>
      <t xml:space="preserve">Сегмент сортовой прокат </t>
    </r>
    <r>
      <rPr>
        <b/>
        <vertAlign val="superscript"/>
        <sz val="11"/>
        <color indexed="63"/>
        <rFont val="Calibri"/>
        <family val="2"/>
      </rPr>
      <t>5</t>
    </r>
  </si>
  <si>
    <r>
      <rPr>
        <vertAlign val="superscript"/>
        <sz val="8"/>
        <color indexed="63"/>
        <rFont val="Calibri"/>
        <family val="2"/>
      </rPr>
      <t>5</t>
    </r>
    <r>
      <rPr>
        <sz val="8"/>
        <color indexed="63"/>
        <rFont val="Calibri"/>
        <family val="2"/>
      </rPr>
      <t xml:space="preserve"> НЛМК Россия Сортовой прокат включает компании ОАО «НСММЗ», ООО «НЛМК-Метиз», ООО «НЛМК-Калуга» и ломозаготовительные предприятия. Продажи по сегменту в таблице продаж представлены без учета реализации через трейдеров</t>
    </r>
  </si>
  <si>
    <r>
      <t xml:space="preserve">НЛМК США </t>
    </r>
    <r>
      <rPr>
        <b/>
        <vertAlign val="superscript"/>
        <sz val="11"/>
        <color indexed="63"/>
        <rFont val="Calibri"/>
        <family val="2"/>
      </rPr>
      <t>6</t>
    </r>
  </si>
  <si>
    <r>
      <t xml:space="preserve">Итого прокат </t>
    </r>
    <r>
      <rPr>
        <b/>
        <vertAlign val="superscript"/>
        <sz val="11"/>
        <color indexed="63"/>
        <rFont val="Calibri"/>
        <family val="2"/>
      </rPr>
      <t>7</t>
    </r>
  </si>
  <si>
    <r>
      <rPr>
        <vertAlign val="superscript"/>
        <sz val="8"/>
        <color indexed="63"/>
        <rFont val="Calibri"/>
        <family val="2"/>
      </rPr>
      <t>6</t>
    </r>
    <r>
      <rPr>
        <sz val="8"/>
        <color indexed="63"/>
        <rFont val="Calibri"/>
        <family val="2"/>
      </rPr>
      <t xml:space="preserve"> НЛМК США включают в себя NLMK Indiana, NLMK Pennsylvania, Sharon Coating. Данные по НЛМК США представлены в метрических тоннах</t>
    </r>
  </si>
  <si>
    <r>
      <t xml:space="preserve">NLMK Belgium Holdings (NBH) </t>
    </r>
    <r>
      <rPr>
        <b/>
        <vertAlign val="superscript"/>
        <sz val="11"/>
        <color indexed="63"/>
        <rFont val="Calibri"/>
        <family val="2"/>
      </rPr>
      <t>8</t>
    </r>
  </si>
  <si>
    <r>
      <rPr>
        <vertAlign val="superscript"/>
        <sz val="8"/>
        <color indexed="63"/>
        <rFont val="Calibri"/>
        <family val="2"/>
      </rPr>
      <t>8</t>
    </r>
    <r>
      <rPr>
        <sz val="8"/>
        <color indexed="63"/>
        <rFont val="Calibri"/>
        <family val="2"/>
      </rPr>
      <t xml:space="preserve"> Производство и продажи готового проката NLMK Belgium Holdings за 9 месяцев 2013 г и 2012 г входили в состав консолидированных продаж Группы. Начиная с 4 кв. 2013 г продажи активов NBH отражаются отдельно. В состав NBH входят активы по производству толстого листа NLMK Clabecq (Бельгия), NLMK Verona (Италия) и производители плоского проката NLMK La Louvière (Бельгия), NLMK Coating (Франция) и NLMK Strasbourg (Франция).</t>
    </r>
  </si>
  <si>
    <r>
      <t xml:space="preserve">NBH, НЛМК Европа (ЭДП) </t>
    </r>
    <r>
      <rPr>
        <vertAlign val="superscript"/>
        <sz val="11"/>
        <color indexed="63"/>
        <rFont val="Calibri"/>
        <family val="2"/>
      </rPr>
      <t>9</t>
    </r>
  </si>
  <si>
    <r>
      <rPr>
        <vertAlign val="superscript"/>
        <sz val="8"/>
        <color indexed="63"/>
        <rFont val="Calibri"/>
        <family val="2"/>
      </rPr>
      <t>9</t>
    </r>
    <r>
      <rPr>
        <sz val="8"/>
        <color indexed="63"/>
        <rFont val="Calibri"/>
        <family val="2"/>
      </rPr>
      <t xml:space="preserve"> НЛМК Верона входит в состав холдинга NBH, показатели которого деконсолидированы начиная с 4 кв. 2013 г.  </t>
    </r>
  </si>
  <si>
    <r>
      <t xml:space="preserve">Итого металлопродукция </t>
    </r>
    <r>
      <rPr>
        <b/>
        <vertAlign val="superscript"/>
        <sz val="11"/>
        <color indexed="63"/>
        <rFont val="Calibri"/>
        <family val="2"/>
      </rPr>
      <t>10</t>
    </r>
  </si>
  <si>
    <r>
      <rPr>
        <vertAlign val="superscript"/>
        <sz val="8"/>
        <color indexed="63"/>
        <rFont val="Calibri"/>
        <family val="2"/>
      </rPr>
      <t>10</t>
    </r>
    <r>
      <rPr>
        <sz val="8"/>
        <color indexed="63"/>
        <rFont val="Calibri"/>
        <family val="2"/>
      </rPr>
      <t xml:space="preserve"> Включая производство товарного чугуна</t>
    </r>
  </si>
  <si>
    <t>3 кв. 
2014</t>
  </si>
  <si>
    <t>Справочно: динамика 9 мес.'14 к 9 мес.'13</t>
  </si>
  <si>
    <t>9 мес. 2013</t>
  </si>
  <si>
    <t>9 мес. 2014</t>
  </si>
  <si>
    <r>
      <t xml:space="preserve">Результаты операционной деятельности ОАО "НЛМК" и основных дочерних компаний за 3 кв. 2014 г </t>
    </r>
    <r>
      <rPr>
        <b/>
        <vertAlign val="superscript"/>
        <sz val="11"/>
        <color indexed="63"/>
        <rFont val="Calibri"/>
        <family val="2"/>
      </rPr>
      <t>1</t>
    </r>
  </si>
  <si>
    <r>
      <rPr>
        <vertAlign val="superscript"/>
        <sz val="8"/>
        <color indexed="63"/>
        <rFont val="Calibri"/>
        <family val="2"/>
      </rPr>
      <t>1</t>
    </r>
    <r>
      <rPr>
        <sz val="8"/>
        <color indexed="63"/>
        <rFont val="Calibri"/>
        <family val="2"/>
      </rPr>
      <t xml:space="preserve"> Здесь и далее все данные по объемам производства и реализации за 3 кв. 2014 года являются предварительными и могут быть уточнены.</t>
    </r>
  </si>
  <si>
    <r>
      <rPr>
        <vertAlign val="superscript"/>
        <sz val="8"/>
        <color indexed="63"/>
        <rFont val="Calibri"/>
        <family val="2"/>
      </rPr>
      <t>7</t>
    </r>
    <r>
      <rPr>
        <sz val="8"/>
        <color indexed="63"/>
        <rFont val="Calibri"/>
        <family val="2"/>
      </rPr>
      <t xml:space="preserve"> НЛМК США кроме готового проката реализует незначительные объемы товарных слябов, не включенные в общий объем продаж проката. В 1, 2 и 3 кв. 2014 г. продажи слябов составили 2 тыс. т, 3 тыс. т и 3 тыс.т, соответственно.</t>
    </r>
  </si>
</sst>
</file>

<file path=xl/styles.xml><?xml version="1.0" encoding="utf-8"?>
<styleSheet xmlns="http://schemas.openxmlformats.org/spreadsheetml/2006/main">
  <numFmts count="1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р_._-;\-* #,##0.00\ _р_._-;_-* &quot;-&quot;??\ _р_._-;_-@_-"/>
    <numFmt numFmtId="165" formatCode="0.000"/>
    <numFmt numFmtId="166" formatCode="_(* #,##0.00_);_(* \(#,##0.00\);_(* &quot;-&quot;??_);_(@_)"/>
    <numFmt numFmtId="167" formatCode="_(* #,##0.000_);_(* \(#,##0.000\);_(* &quot;-&quot;??_);_(@_)"/>
    <numFmt numFmtId="168" formatCode="0.0%"/>
    <numFmt numFmtId="169" formatCode="#,##0.0\ ;\(#,##0.0\)"/>
    <numFmt numFmtId="170" formatCode="\€#,##0.0_);\(\€#,##0.0\);@_)"/>
    <numFmt numFmtId="171" formatCode="@&quot; ($)&quot;"/>
    <numFmt numFmtId="172" formatCode="@&quot; (%)&quot;"/>
    <numFmt numFmtId="173" formatCode="@&quot; (£)&quot;"/>
    <numFmt numFmtId="174" formatCode="@&quot; (¥)&quot;"/>
    <numFmt numFmtId="175" formatCode="@&quot; (€)&quot;"/>
    <numFmt numFmtId="176" formatCode="@&quot; (x)&quot;"/>
    <numFmt numFmtId="177" formatCode="0.0_);\(0.0\);\-"/>
    <numFmt numFmtId="178" formatCode="0.0_)\%;\(0.0\)\%;0.0_)\%;@_)_%"/>
    <numFmt numFmtId="179" formatCode="0.0%_);\(0.0%\)"/>
    <numFmt numFmtId="180" formatCode="#,##0.0_)_%;\(#,##0.0\)_%;0.0_)_%;@_)_%"/>
    <numFmt numFmtId="181" formatCode="#,##0.0_x;\(#,##0.0\)_x;0.0_x;@_x"/>
    <numFmt numFmtId="182" formatCode="#,##0.0_x_x;\(#,##0.0\)_x_x;0.0_x_x;@_x_x"/>
    <numFmt numFmtId="183" formatCode="#,##0.0_x_x_x;\(#,##0.0\)_x_x_x;0.0_x_x_x;@_x_x_x"/>
    <numFmt numFmtId="184" formatCode="#,##0.0_x_x_x_x;\(#,##0.0\)_x_x_x_x;0.0_x_x_x_x;@_x_x_x_x"/>
    <numFmt numFmtId="185" formatCode="#,##0.00_x;\(#,##0.00\)_x;0.00_x;@_x"/>
    <numFmt numFmtId="186" formatCode="#,##0.00_x_x;\(#,##0.00\)_x_x;0_x_x;@_x_x"/>
    <numFmt numFmtId="187" formatCode="#,##0.00_x_x_x;\(#,##0.00\)_x_x_x;0.00_x_x_x;@_x_x_x"/>
    <numFmt numFmtId="188" formatCode="#,##0.00_x_x_x_x;\(#,##0.00\)_x_x_x_x;0.00_x_x_x_x;@_x_x_x_x"/>
    <numFmt numFmtId="189" formatCode="#,##0.00_x_x_x_x_x;\(#,##0.00\)_x_x_x_x_x;0.00_x_x_x_x_x;@_x_x_x_x_x"/>
    <numFmt numFmtId="190" formatCode="#,##0.00_x_x_x_x_x_x;\(#,##0.00\)_x_x_x_x_x_x;0.00_x_x_x_x_x_x;@_x_x_x_x_x_x"/>
    <numFmt numFmtId="191" formatCode="#,##0_x;\(#,##0\)_x;0_x;@_x"/>
    <numFmt numFmtId="192" formatCode="#,##0_x_x;\(#,##0\)_x_x;0_x_x;@_x_x"/>
    <numFmt numFmtId="193" formatCode="#,##0_x_x_x;\(#,##0\)_x_x_x;0_x_x_x;@_x_x_x"/>
    <numFmt numFmtId="194" formatCode="#,##0_x_x_x_x;\(#,##0\)_x_x_x_x;0_x_x_x_x;@_x_x_x_x"/>
    <numFmt numFmtId="195" formatCode="#,##0.0_)_x;\(#,##0.0\)_x"/>
    <numFmt numFmtId="196" formatCode="#,##0.0_);\(#,##0.0\)"/>
    <numFmt numFmtId="197" formatCode="#,##0.0_);\(#,##0.0\);#,##0.0_);@_)"/>
    <numFmt numFmtId="198" formatCode="#,##0.0000_);\(#,##0.0000\);\-_)"/>
    <numFmt numFmtId="199" formatCode="#,##0_);\(#,##0\);#,##0_);@_)"/>
    <numFmt numFmtId="200" formatCode="0.0000%"/>
    <numFmt numFmtId="201" formatCode="&quot;$&quot;_(#,##0.00_);&quot;$&quot;\(#,##0.00\)"/>
    <numFmt numFmtId="202" formatCode="&quot;$&quot;_(#,##0.00_);&quot;$&quot;\(#,##0.00\);&quot;$&quot;_(0.00_);@_)"/>
    <numFmt numFmtId="203" formatCode="&quot;£&quot;_(#,##0.00_);&quot;£&quot;\(#,##0.00\)"/>
    <numFmt numFmtId="204" formatCode="&quot;£&quot;_(#,##0.00_);&quot;£&quot;\(#,##0.00\);&quot;£&quot;_(0.00_);@_)"/>
    <numFmt numFmtId="205" formatCode="#,##0.00000_);\(#,##0.00000\);\-_)"/>
    <numFmt numFmtId="206" formatCode="&quot;SFr.&quot;_(#,##0.00_);&quot;SFr.&quot;\(#,##0.00\)"/>
    <numFmt numFmtId="207" formatCode="0.0000000"/>
    <numFmt numFmtId="208" formatCode="#,##0.00_);\(#,##0.00\);0.00_);@_)"/>
    <numFmt numFmtId="209" formatCode="#,##0_);\(#,##0\);\-_)"/>
    <numFmt numFmtId="210" formatCode="#,##0.00_);\(#,##0.00\);\-_)"/>
    <numFmt numFmtId="211" formatCode="\€_(#,##0.00_);\€\(#,##0.00\);\€_(0.00_);@_)"/>
    <numFmt numFmtId="212" formatCode="0.0\x;;"/>
    <numFmt numFmtId="213" formatCode="0.0%_);\(0.0%\);\-"/>
    <numFmt numFmtId="214" formatCode="#,##0.0_)\x;\(#,##0.0\)\x"/>
    <numFmt numFmtId="215" formatCode="#,##0_)\x;\(#,##0\)\x;0_)\x;@_)_x"/>
    <numFmt numFmtId="216" formatCode="#,##0.0_)\x;\(#,##0.0\)\x;0.0_)\x;@_)_x"/>
    <numFmt numFmtId="217" formatCode="#,##0.000_);\(#,##0.000\);\-_)"/>
    <numFmt numFmtId="218" formatCode="0.00\x;;\-"/>
    <numFmt numFmtId="219" formatCode="#,##0_)_x;\(#,##0\)_x;0_)_x;@_)_x"/>
    <numFmt numFmtId="220" formatCode="#,##0.0_)_x;\(#,##0.0\)_x;0.0_)_x;@_)_x"/>
    <numFmt numFmtId="221" formatCode="#&quot;E&quot;"/>
    <numFmt numFmtId="222" formatCode="\£#,##0.0_);\(\£#,##0.0\);\-"/>
    <numFmt numFmtId="223" formatCode="0.0_)\%;\(0.0\)\%"/>
    <numFmt numFmtId="224" formatCode="#0.0\x"/>
    <numFmt numFmtId="225" formatCode="#,##0.0_)_%;\(#,##0.0\)_%"/>
    <numFmt numFmtId="226" formatCode="#,##0.0;\-#,##0.0"/>
    <numFmt numFmtId="227" formatCode="0_)"/>
    <numFmt numFmtId="228" formatCode="_(&quot;$&quot;* #,##0_);_(&quot;$&quot;* \(#,##0\);_(&quot;$&quot;* &quot;-&quot;_);_(@_)"/>
    <numFmt numFmtId="229" formatCode="_(&quot;$&quot;* #,##0.00_);_(&quot;$&quot;* \(#,##0.00\);_(&quot;$&quot;* &quot;-&quot;??_);_(@_)"/>
    <numFmt numFmtId="230" formatCode="0&quot;A&quot;"/>
    <numFmt numFmtId="231" formatCode="#,##0;\(#,##0\)"/>
    <numFmt numFmtId="232" formatCode="0\A"/>
    <numFmt numFmtId="233" formatCode="0.00%&quot; Stock Pooling&quot;"/>
    <numFmt numFmtId="234" formatCode="#,##0.0"/>
    <numFmt numFmtId="235" formatCode="#,##0_);\(#,##0\);\-_);"/>
    <numFmt numFmtId="236" formatCode="#,##0.0_x\);\(#,##0.0\)_x;#,##0.0_x\);@_x\)"/>
    <numFmt numFmtId="237" formatCode="&quot;$&quot;#,##0_);[Red]\(&quot;$&quot;#,##0\)"/>
    <numFmt numFmtId="238" formatCode="&quot;$&quot;#,##0.00_);[Red]\(&quot;$&quot;#,##0.00\)"/>
    <numFmt numFmtId="239" formatCode="0.0"/>
    <numFmt numFmtId="240" formatCode="###0.0;\(###0.0\)"/>
    <numFmt numFmtId="241" formatCode="#,##0_%_);\(#,##0\)_%;#,##0_%_);@_%_)"/>
    <numFmt numFmtId="242" formatCode="&quot;$&quot;_(#,##0.0_);&quot;$&quot;\(#,##0.0\)"/>
    <numFmt numFmtId="243" formatCode="_-* #,##0.00&quot; р &quot;_-;\-* #,##0.00&quot; р &quot;_-;_-* &quot;-&quot;??&quot; р &quot;_-;_-@_-"/>
    <numFmt numFmtId="244" formatCode="&quot;$&quot;#,##0.00_)_x_x_x;\(&quot;$&quot;#,##0.00\)_x_x_x"/>
    <numFmt numFmtId="245" formatCode="#,##0.000&quot;mm&quot;"/>
    <numFmt numFmtId="246" formatCode="#,##0.000_);\(#,##0.000\)"/>
    <numFmt numFmtId="247" formatCode="yyyy"/>
    <numFmt numFmtId="248" formatCode="#,##0.0000_);\(#,##0.0000\)"/>
    <numFmt numFmtId="249" formatCode="0.0000"/>
    <numFmt numFmtId="250" formatCode="###0.0_);\(###0.0\)"/>
    <numFmt numFmtId="251" formatCode="&quot;£&quot;_(#,##0_);&quot;£&quot;\(#,##0\)"/>
    <numFmt numFmtId="252" formatCode="&quot;£&quot;_(#,##0.0_);&quot;£&quot;\(#,##0.0\)"/>
    <numFmt numFmtId="253" formatCode="\$0.00;\(\$0.00\)"/>
    <numFmt numFmtId="254" formatCode="0.0_x_x_x"/>
    <numFmt numFmtId="255" formatCode="0&quot;E&quot;"/>
    <numFmt numFmtId="256" formatCode="#,##0.0;\(#,##0.00\)"/>
    <numFmt numFmtId="257" formatCode="d\-mmmm\-yyyy"/>
    <numFmt numFmtId="258" formatCode="General_x_x_x"/>
    <numFmt numFmtId="259" formatCode="#,##0.0&quot;  &quot;"/>
    <numFmt numFmtId="260" formatCode="_-* #,##0.0_-_x;\-* #,##0.0_-_x;_-* &quot;-&quot;??_-_x;_-@_-_x"/>
    <numFmt numFmtId="261" formatCode="0%;\(0%\)"/>
    <numFmt numFmtId="262" formatCode=";;;"/>
    <numFmt numFmtId="263" formatCode="_-* #,##0.00_-;_-* #,##0.00\-;_-* &quot;-&quot;??_-;_-@_-"/>
    <numFmt numFmtId="264" formatCode="0.000_)"/>
    <numFmt numFmtId="265" formatCode="#,##0_)&quot;m&quot;;\(#,##0\)&quot;m&quot;;\-_)&quot;m&quot;"/>
    <numFmt numFmtId="266" formatCode="_-* #,##0\ _F_-;\-* #,##0\ _F_-;_-* &quot;-&quot;\ _F_-;_-@_-"/>
    <numFmt numFmtId="267" formatCode="_-* #,##0.00\ _F_-;\-* #,##0.00\ _F_-;_-* &quot;-&quot;??\ _F_-;_-@_-"/>
    <numFmt numFmtId="268" formatCode="&quot;$&quot;#,##0.00"/>
    <numFmt numFmtId="269" formatCode="&quot;$&quot;#,##0.0_);\(&quot;$&quot;#,##0.0\)"/>
    <numFmt numFmtId="270" formatCode="_-* #,##0.0000000000_-;\-* #,##0.0000000000_-;_-* &quot;-&quot;??_-;_-@_-"/>
    <numFmt numFmtId="271" formatCode="#,##0\x_);\(#,##0\x\)"/>
    <numFmt numFmtId="272" formatCode="#,##0%_);\(#,##0%\)"/>
    <numFmt numFmtId="273" formatCode="_-* #,##0.00000000000_-;\-* #,##0.00000000000_-;_-* &quot;-&quot;??_-;_-@_-"/>
    <numFmt numFmtId="274" formatCode="_-* #,##0.000000000000_-;\-* #,##0.000000000000_-;_-* &quot;-&quot;??_-;_-@_-"/>
    <numFmt numFmtId="275" formatCode="#,##0__\ \ \ \ "/>
    <numFmt numFmtId="276" formatCode="\$#,##0.00_);\(\$#,##0.00\)"/>
    <numFmt numFmtId="277" formatCode="\$#,##0_);\(\$#,##0\)"/>
    <numFmt numFmtId="278" formatCode="#,##0.0\x_);\(#,##0.0\x\);\-_)"/>
    <numFmt numFmtId="279" formatCode="#,##0.0_)_x_x_x;\(#,##0.0\)_x_x_x"/>
    <numFmt numFmtId="280" formatCode="#,##0.00\x_);\(#,##0.00\x\);\-_)"/>
    <numFmt numFmtId="281" formatCode="#,##0.0&quot; x&quot;"/>
    <numFmt numFmtId="282" formatCode="0.0_x"/>
    <numFmt numFmtId="283" formatCode="#,##0.0\ _x"/>
    <numFmt numFmtId="284" formatCode="#,##0.00_)_x_x;\(#,##0.00\)_x_x"/>
    <numFmt numFmtId="285" formatCode="#,##0_)&quot;p&quot;;\(#,##0\)&quot;p&quot;;\-_)&quot;p&quot;"/>
    <numFmt numFmtId="286" formatCode="#,##0.0000"/>
    <numFmt numFmtId="287" formatCode="_-* #,##0.0000_-;\-* #,##0.0000_-;_-* &quot;-&quot;?_-;_-@_-"/>
    <numFmt numFmtId="288" formatCode="0.0_)\p;\(0.0\)\p"/>
    <numFmt numFmtId="289" formatCode="#,##0.0%_);\(#,##0.0%\);\-_)"/>
    <numFmt numFmtId="290" formatCode="&quot;$&quot;#,##0_);\(&quot;$&quot;#,##0\)"/>
    <numFmt numFmtId="291" formatCode="_-* #,##0.0_-_x_x;\-* #,##0.0_-_x_x;_-* &quot;-&quot;??_-_x_x;_-@_-_x_x"/>
    <numFmt numFmtId="292" formatCode="&quot;£&quot;#,##0.00;\-&quot;£&quot;#,##0.00"/>
    <numFmt numFmtId="293" formatCode="&quot;$&quot;#,##0.00_);\(&quot;$&quot;#,##0.00\)"/>
    <numFmt numFmtId="294" formatCode="#,##0______;;&quot;------------      &quot;"/>
    <numFmt numFmtId="295" formatCode="&quot;$&quot;#,##0.000_);\(&quot;$&quot;#,##0.000\)"/>
    <numFmt numFmtId="296" formatCode="[$-419]mmmm;@"/>
    <numFmt numFmtId="297" formatCode="&quot;SEK&quot;_(#,##0.0_);&quot;SEK&quot;\(#,##0.0\)"/>
    <numFmt numFmtId="298" formatCode="#,##0.0%;\(#,##0.0\)%"/>
    <numFmt numFmtId="299" formatCode="#,##0.0_);%%\(#,##0.0\);0_._0_)"/>
    <numFmt numFmtId="300" formatCode="#,##0.0;\(#,##0.0\)"/>
    <numFmt numFmtId="301" formatCode="#,##0.0_);\ \ \(#,##0.0\);0_._0_)"/>
    <numFmt numFmtId="302" formatCode="#,##0.0_);\ \ \ \ \(#,##0.0\);0_._0_)"/>
    <numFmt numFmtId="303" formatCode="&quot;£&quot;#,##0\m;\(&quot;£&quot;#,##0\m\)"/>
    <numFmt numFmtId="304" formatCode="#,##0.00_)\x;\(#,##0.00\)\x"/>
    <numFmt numFmtId="305" formatCode="0.0_)\x;\(0.0\)\x"/>
    <numFmt numFmtId="306" formatCode="#,##0.00\x;\(#,##0.00\)\x"/>
    <numFmt numFmtId="307" formatCode="#,##0_);\(#,##0\);0_._0_)"/>
    <numFmt numFmtId="308" formatCode="&quot;$&quot;#,##0;\-&quot;$&quot;#,##0"/>
    <numFmt numFmtId="309" formatCode="#,##0_);\(#,##0\);0__\)"/>
    <numFmt numFmtId="310" formatCode="_-* #,##0\ &quot;F&quot;_-;\-* #,##0\ &quot;F&quot;_-;_-* &quot;-&quot;\ &quot;F&quot;_-;_-@_-"/>
    <numFmt numFmtId="311" formatCode="_-* #,##0.00\ &quot;F&quot;_-;\-* #,##0.00\ &quot;F&quot;_-;_-* &quot;-&quot;??\ &quot;F&quot;_-;_-@_-"/>
    <numFmt numFmtId="312" formatCode="0.00_)"/>
    <numFmt numFmtId="313" formatCode="#,##0_);\(#,##0\);0"/>
    <numFmt numFmtId="314" formatCode="&quot;$&quot;#,##0;[Red]\-&quot;$&quot;#,##0"/>
    <numFmt numFmtId="315" formatCode="#,##0_);\(#,##0\);0__"/>
    <numFmt numFmtId="316" formatCode="0.0\x"/>
    <numFmt numFmtId="317" formatCode="_-* #,##0.000_р_._-;\-* #,##0.000_р_._-;_-* &quot;-&quot;??_р_._-;_-@_-"/>
  </numFmts>
  <fonts count="1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b/>
      <sz val="12"/>
      <color indexed="40"/>
      <name val="Calibri"/>
      <family val="2"/>
    </font>
    <font>
      <b/>
      <u val="single"/>
      <sz val="11"/>
      <color indexed="63"/>
      <name val="Calibri"/>
      <family val="2"/>
    </font>
    <font>
      <b/>
      <u val="single"/>
      <sz val="12"/>
      <color indexed="63"/>
      <name val="Calibri"/>
      <family val="2"/>
    </font>
    <font>
      <b/>
      <sz val="10"/>
      <color indexed="8"/>
      <name val="Calibri"/>
      <family val="2"/>
    </font>
    <font>
      <b/>
      <i/>
      <sz val="11"/>
      <color indexed="63"/>
      <name val="Calibri"/>
      <family val="2"/>
    </font>
    <font>
      <i/>
      <sz val="11"/>
      <color indexed="63"/>
      <name val="Calibri"/>
      <family val="2"/>
    </font>
    <font>
      <sz val="8"/>
      <color indexed="63"/>
      <name val="Calibri"/>
      <family val="2"/>
    </font>
    <font>
      <i/>
      <sz val="8"/>
      <color indexed="63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i/>
      <sz val="10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vertAlign val="superscript"/>
      <sz val="11"/>
      <color indexed="63"/>
      <name val="Calibri"/>
      <family val="2"/>
    </font>
    <font>
      <vertAlign val="superscript"/>
      <sz val="11"/>
      <color indexed="63"/>
      <name val="Calibri"/>
      <family val="2"/>
    </font>
    <font>
      <sz val="10"/>
      <name val="Courier"/>
      <family val="1"/>
    </font>
    <font>
      <sz val="9"/>
      <name val="Arial"/>
      <family val="2"/>
    </font>
    <font>
      <sz val="10"/>
      <name val="Helvetica"/>
      <family val="0"/>
    </font>
    <font>
      <sz val="10"/>
      <name val="Book Antiqua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b/>
      <sz val="22"/>
      <color indexed="1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PragmaticaCTT"/>
      <family val="0"/>
    </font>
    <font>
      <sz val="10"/>
      <name val="Arial Cyr"/>
      <family val="0"/>
    </font>
    <font>
      <sz val="1"/>
      <color indexed="8"/>
      <name val="Courier"/>
      <family val="3"/>
    </font>
    <font>
      <b/>
      <sz val="9"/>
      <name val="Arial"/>
      <family val="2"/>
    </font>
    <font>
      <sz val="8"/>
      <name val="Helv"/>
      <family val="0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9"/>
      <name val="Arial"/>
      <family val="2"/>
    </font>
    <font>
      <sz val="8"/>
      <color indexed="12"/>
      <name val="Tms Rmn"/>
      <family val="0"/>
    </font>
    <font>
      <sz val="8"/>
      <name val="Palatino"/>
      <family val="1"/>
    </font>
    <font>
      <b/>
      <i/>
      <sz val="9"/>
      <name val="Palatino"/>
      <family val="1"/>
    </font>
    <font>
      <b/>
      <i/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7"/>
      <color indexed="10"/>
      <name val="Helvetica"/>
      <family val="2"/>
    </font>
    <font>
      <b/>
      <i/>
      <sz val="8"/>
      <name val="Arial"/>
      <family val="2"/>
    </font>
    <font>
      <b/>
      <sz val="8"/>
      <name val="Book Antiqua"/>
      <family val="1"/>
    </font>
    <font>
      <u val="single"/>
      <sz val="10"/>
      <color indexed="12"/>
      <name val="Arial"/>
      <family val="2"/>
    </font>
    <font>
      <b/>
      <sz val="9"/>
      <name val="Palatino"/>
      <family val="1"/>
    </font>
    <font>
      <sz val="8"/>
      <color indexed="12"/>
      <name val="Times New Roman"/>
      <family val="1"/>
    </font>
    <font>
      <sz val="8"/>
      <name val="Helvetica"/>
      <family val="0"/>
    </font>
    <font>
      <sz val="9"/>
      <name val="Arial Cyr"/>
      <family val="0"/>
    </font>
    <font>
      <b/>
      <sz val="24"/>
      <name val="Times New Roman"/>
      <family val="1"/>
    </font>
    <font>
      <b/>
      <sz val="18"/>
      <name val="Palatino"/>
      <family val="1"/>
    </font>
    <font>
      <sz val="11"/>
      <color indexed="12"/>
      <name val="Book Antiqua"/>
      <family val="1"/>
    </font>
    <font>
      <sz val="10"/>
      <name val="ЏрЯмой Џроп"/>
      <family val="0"/>
    </font>
    <font>
      <b/>
      <sz val="12"/>
      <color indexed="9"/>
      <name val="Arial"/>
      <family val="2"/>
    </font>
    <font>
      <sz val="9"/>
      <name val="Times New Roman"/>
      <family val="1"/>
    </font>
    <font>
      <sz val="12"/>
      <name val="Tms Rmn"/>
      <family val="0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7"/>
      <name val="Palatino"/>
      <family val="1"/>
    </font>
    <font>
      <sz val="7"/>
      <name val="Arial"/>
      <family val="2"/>
    </font>
    <font>
      <sz val="11"/>
      <name val="Times New Roman"/>
      <family val="1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7"/>
      <color indexed="17"/>
      <name val="Arial"/>
      <family val="2"/>
    </font>
    <font>
      <sz val="6"/>
      <color indexed="16"/>
      <name val="Palatino"/>
      <family val="1"/>
    </font>
    <font>
      <b/>
      <sz val="8"/>
      <name val="Palatino"/>
      <family val="0"/>
    </font>
    <font>
      <sz val="18"/>
      <name val="Helvetica-Black"/>
      <family val="0"/>
    </font>
    <font>
      <i/>
      <sz val="14"/>
      <name val="Palatino"/>
      <family val="1"/>
    </font>
    <font>
      <b/>
      <sz val="8"/>
      <color indexed="9"/>
      <name val="Helvetica"/>
      <family val="2"/>
    </font>
    <font>
      <u val="single"/>
      <sz val="12"/>
      <color indexed="12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2"/>
      <name val="Helv"/>
      <family val="0"/>
    </font>
    <font>
      <b/>
      <sz val="8"/>
      <name val="Helvetica"/>
      <family val="0"/>
    </font>
    <font>
      <b/>
      <sz val="10"/>
      <name val="Palatino"/>
      <family val="0"/>
    </font>
    <font>
      <sz val="8"/>
      <color indexed="16"/>
      <name val="Arial"/>
      <family val="2"/>
    </font>
    <font>
      <sz val="10"/>
      <color indexed="25"/>
      <name val="Helvetica"/>
      <family val="0"/>
    </font>
    <font>
      <b/>
      <sz val="14"/>
      <name val="Arial"/>
      <family val="2"/>
    </font>
    <font>
      <sz val="10"/>
      <name val="Times New Roman"/>
      <family val="1"/>
    </font>
    <font>
      <b/>
      <sz val="14"/>
      <color indexed="24"/>
      <name val="Book Antiqua"/>
      <family val="1"/>
    </font>
    <font>
      <i/>
      <sz val="10"/>
      <name val="PragmaticaC"/>
      <family val="0"/>
    </font>
    <font>
      <sz val="12"/>
      <name val="Arial"/>
      <family val="2"/>
    </font>
    <font>
      <sz val="14"/>
      <name val="Arial MT"/>
      <family val="0"/>
    </font>
    <font>
      <sz val="10"/>
      <name val="Helv"/>
      <family val="0"/>
    </font>
    <font>
      <sz val="12"/>
      <name val="Helvetica"/>
      <family val="0"/>
    </font>
    <font>
      <sz val="14"/>
      <name val="NewtonC"/>
      <family val="0"/>
    </font>
    <font>
      <b/>
      <sz val="10"/>
      <name val="Helvetica"/>
      <family val="2"/>
    </font>
    <font>
      <u val="single"/>
      <sz val="10"/>
      <name val="Helvetica"/>
      <family val="2"/>
    </font>
    <font>
      <sz val="10"/>
      <name val="Times New Roman CE"/>
      <family val="0"/>
    </font>
    <font>
      <i/>
      <sz val="12"/>
      <name val="Helvetica"/>
      <family val="2"/>
    </font>
    <font>
      <b/>
      <sz val="10"/>
      <color indexed="30"/>
      <name val="Arial Cyr"/>
      <family val="0"/>
    </font>
    <font>
      <sz val="8"/>
      <name val="Book Antiqua"/>
      <family val="1"/>
    </font>
    <font>
      <b/>
      <sz val="14"/>
      <name val="Times New Roman"/>
      <family val="1"/>
    </font>
    <font>
      <sz val="10"/>
      <color indexed="16"/>
      <name val="Helvetica-Black"/>
      <family val="0"/>
    </font>
    <font>
      <i/>
      <sz val="14"/>
      <name val="Times New Roman"/>
      <family val="1"/>
    </font>
    <font>
      <b/>
      <sz val="22"/>
      <name val="Book Antiqua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Palatino"/>
      <family val="0"/>
    </font>
    <font>
      <i/>
      <sz val="12"/>
      <name val="Tms Rmn"/>
      <family val="0"/>
    </font>
    <font>
      <b/>
      <sz val="12"/>
      <name val="Arial Cyr"/>
      <family val="2"/>
    </font>
    <font>
      <sz val="10"/>
      <name val="GillSans Light"/>
      <family val="0"/>
    </font>
    <font>
      <b/>
      <i/>
      <sz val="10"/>
      <name val="Arial"/>
      <family val="2"/>
    </font>
    <font>
      <sz val="10"/>
      <name val="KPN Arial"/>
      <family val="0"/>
    </font>
    <font>
      <sz val="8"/>
      <name val="HelveticaNeue LightCond"/>
      <family val="2"/>
    </font>
    <font>
      <b/>
      <sz val="7"/>
      <name val="HelveticaNeue Condensed"/>
      <family val="2"/>
    </font>
    <font>
      <b/>
      <sz val="9"/>
      <name val="Times New Roman"/>
      <family val="1"/>
    </font>
    <font>
      <b/>
      <sz val="10"/>
      <name val="Arial Cyr"/>
      <family val="0"/>
    </font>
    <font>
      <sz val="9"/>
      <color indexed="21"/>
      <name val="Helvetica-Black"/>
      <family val="0"/>
    </font>
    <font>
      <b/>
      <sz val="11"/>
      <name val="Times New Roman"/>
      <family val="1"/>
    </font>
    <font>
      <b/>
      <sz val="8.5"/>
      <color indexed="8"/>
      <name val="Arial"/>
      <family val="2"/>
    </font>
    <font>
      <b/>
      <sz val="8.5"/>
      <color indexed="17"/>
      <name val="Arial"/>
      <family val="2"/>
    </font>
    <font>
      <sz val="8.5"/>
      <color indexed="8"/>
      <name val="Arial"/>
      <family val="2"/>
    </font>
    <font>
      <sz val="9"/>
      <name val="Helvetica-Black"/>
      <family val="0"/>
    </font>
    <font>
      <b/>
      <sz val="11"/>
      <name val="Arial Cyr"/>
      <family val="2"/>
    </font>
    <font>
      <b/>
      <sz val="10"/>
      <name val="Times New Roman"/>
      <family val="1"/>
    </font>
    <font>
      <b/>
      <sz val="24"/>
      <name val="AgrOptima"/>
      <family val="2"/>
    </font>
    <font>
      <b/>
      <sz val="13"/>
      <name val="Book Antiqua"/>
      <family val="1"/>
    </font>
    <font>
      <b/>
      <u val="single"/>
      <sz val="9"/>
      <name val="Arial"/>
      <family val="2"/>
    </font>
    <font>
      <b/>
      <sz val="7"/>
      <name val="Arial"/>
      <family val="2"/>
    </font>
    <font>
      <b/>
      <i/>
      <sz val="14"/>
      <color indexed="17"/>
      <name val="Arial Cyr"/>
      <family val="2"/>
    </font>
    <font>
      <b/>
      <i/>
      <sz val="14"/>
      <name val="Arial Cyr"/>
      <family val="2"/>
    </font>
    <font>
      <b/>
      <i/>
      <sz val="10"/>
      <name val="Arial Cyr"/>
      <family val="0"/>
    </font>
    <font>
      <sz val="11"/>
      <name val="明朝"/>
      <family val="3"/>
    </font>
    <font>
      <vertAlign val="superscript"/>
      <sz val="8"/>
      <color indexed="63"/>
      <name val="Calibri"/>
      <family val="2"/>
    </font>
    <font>
      <b/>
      <vertAlign val="superscript"/>
      <sz val="12"/>
      <color indexed="4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404040"/>
      <name val="Calibri"/>
      <family val="2"/>
    </font>
    <font>
      <b/>
      <sz val="11"/>
      <color rgb="FF404040"/>
      <name val="Calibri"/>
      <family val="2"/>
    </font>
    <font>
      <b/>
      <sz val="12"/>
      <color rgb="FF00B0F0"/>
      <name val="Calibri"/>
      <family val="2"/>
    </font>
    <font>
      <b/>
      <u val="single"/>
      <sz val="11"/>
      <color rgb="FF404040"/>
      <name val="Calibri"/>
      <family val="2"/>
    </font>
    <font>
      <b/>
      <u val="single"/>
      <sz val="12"/>
      <color rgb="FF404040"/>
      <name val="Calibri"/>
      <family val="2"/>
    </font>
    <font>
      <b/>
      <i/>
      <sz val="11"/>
      <color rgb="FF404040"/>
      <name val="Calibri"/>
      <family val="2"/>
    </font>
    <font>
      <i/>
      <sz val="11"/>
      <color rgb="FF404040"/>
      <name val="Calibri"/>
      <family val="2"/>
    </font>
    <font>
      <sz val="8"/>
      <color rgb="FF404040"/>
      <name val="Calibri"/>
      <family val="2"/>
    </font>
    <font>
      <i/>
      <sz val="8"/>
      <color rgb="FF404040"/>
      <name val="Calibri"/>
      <family val="2"/>
    </font>
    <font>
      <vertAlign val="superscript"/>
      <sz val="8"/>
      <color rgb="FF40404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gray0625">
        <fgColor indexed="10"/>
        <bgColor indexed="9"/>
      </patternFill>
    </fill>
    <fill>
      <patternFill patternType="solid">
        <fgColor indexed="35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indexed="12"/>
        <bgColor indexed="64"/>
      </patternFill>
    </fill>
    <fill>
      <patternFill patternType="lightGray">
        <fgColor indexed="1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 style="medium">
        <color indexed="9"/>
      </left>
      <right style="medium">
        <color indexed="9"/>
      </right>
      <top/>
      <bottom/>
    </border>
    <border>
      <left/>
      <right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/>
      <right/>
      <top/>
      <bottom style="dotted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medium">
        <color indexed="18"/>
      </top>
      <bottom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thin"/>
      <right style="double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medium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/>
      <right/>
      <top style="double"/>
      <bottom/>
    </border>
    <border>
      <left style="thick"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hair"/>
      <bottom/>
    </border>
    <border>
      <left/>
      <right/>
      <top style="hair"/>
      <bottom style="thin"/>
    </border>
  </borders>
  <cellStyleXfs count="13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Font="0" applyFill="0" applyBorder="0" applyAlignment="0" applyProtection="0"/>
    <xf numFmtId="169" fontId="22" fillId="0" borderId="0">
      <alignment/>
      <protection/>
    </xf>
    <xf numFmtId="0" fontId="22" fillId="0" borderId="0">
      <alignment/>
      <protection/>
    </xf>
    <xf numFmtId="170" fontId="23" fillId="0" borderId="0" applyFont="0" applyFill="0" applyBorder="0" applyAlignment="0" applyProtection="0"/>
    <xf numFmtId="0" fontId="24" fillId="0" borderId="0" applyFont="0" applyFill="0" applyBorder="0" applyAlignment="0">
      <protection/>
    </xf>
    <xf numFmtId="171" fontId="2" fillId="0" borderId="0" applyFont="0" applyFill="0" applyBorder="0" applyProtection="0">
      <alignment wrapText="1"/>
    </xf>
    <xf numFmtId="0" fontId="2" fillId="0" borderId="0" applyFont="0" applyFill="0" applyBorder="0" applyProtection="0">
      <alignment wrapText="1"/>
    </xf>
    <xf numFmtId="172" fontId="2" fillId="0" borderId="0" applyFont="0" applyFill="0" applyBorder="0" applyProtection="0">
      <alignment horizontal="left" wrapText="1"/>
    </xf>
    <xf numFmtId="0" fontId="2" fillId="0" borderId="0" applyFont="0" applyFill="0" applyBorder="0" applyProtection="0">
      <alignment horizontal="left" wrapText="1"/>
    </xf>
    <xf numFmtId="173" fontId="2" fillId="0" borderId="0" applyFont="0" applyFill="0" applyBorder="0" applyProtection="0">
      <alignment wrapText="1"/>
    </xf>
    <xf numFmtId="0" fontId="2" fillId="0" borderId="0" applyFont="0" applyFill="0" applyBorder="0" applyProtection="0">
      <alignment wrapText="1"/>
    </xf>
    <xf numFmtId="174" fontId="2" fillId="0" borderId="0" applyFont="0" applyFill="0" applyBorder="0" applyProtection="0">
      <alignment wrapText="1"/>
    </xf>
    <xf numFmtId="0" fontId="2" fillId="0" borderId="0" applyFont="0" applyFill="0" applyBorder="0" applyProtection="0">
      <alignment wrapText="1"/>
    </xf>
    <xf numFmtId="175" fontId="2" fillId="0" borderId="0" applyFont="0" applyFill="0" applyBorder="0" applyProtection="0">
      <alignment wrapText="1"/>
    </xf>
    <xf numFmtId="0" fontId="2" fillId="0" borderId="0" applyFont="0" applyFill="0" applyBorder="0" applyProtection="0">
      <alignment wrapText="1"/>
    </xf>
    <xf numFmtId="176" fontId="2" fillId="0" borderId="0" applyFont="0" applyFill="0" applyBorder="0" applyProtection="0">
      <alignment wrapText="1"/>
    </xf>
    <xf numFmtId="0" fontId="2" fillId="0" borderId="0" applyFont="0" applyFill="0" applyBorder="0" applyProtection="0">
      <alignment wrapText="1"/>
    </xf>
    <xf numFmtId="177" fontId="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2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3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5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6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7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8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9" fontId="2" fillId="0" borderId="0">
      <alignment horizontal="right"/>
      <protection/>
    </xf>
    <xf numFmtId="0" fontId="2" fillId="0" borderId="0">
      <alignment horizontal="right"/>
      <protection/>
    </xf>
    <xf numFmtId="190" fontId="2" fillId="0" borderId="0" applyFont="0" applyProtection="0">
      <alignment horizontal="right"/>
    </xf>
    <xf numFmtId="0" fontId="2" fillId="0" borderId="0" applyFont="0" applyProtection="0">
      <alignment horizontal="right"/>
    </xf>
    <xf numFmtId="191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2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3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4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5" fontId="25" fillId="2" borderId="1" applyNumberFormat="0">
      <alignment horizontal="center" vertical="center"/>
      <protection/>
    </xf>
    <xf numFmtId="168" fontId="26" fillId="0" borderId="0">
      <alignment/>
      <protection/>
    </xf>
    <xf numFmtId="0" fontId="26" fillId="0" borderId="0">
      <alignment/>
      <protection/>
    </xf>
    <xf numFmtId="196" fontId="2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7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2" fillId="0" borderId="0" applyFont="0" applyFill="0" applyBorder="0" applyAlignment="0" applyProtection="0"/>
    <xf numFmtId="20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6" fillId="0" borderId="0" applyFont="0" applyFill="0" applyBorder="0" applyAlignment="0" applyProtection="0"/>
    <xf numFmtId="204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210" fontId="2" fillId="0" borderId="0" applyFont="0" applyFill="0" applyBorder="0" applyAlignment="0" applyProtection="0"/>
    <xf numFmtId="211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212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12" fontId="2" fillId="3" borderId="0" applyNumberFormat="0" applyFont="0" applyAlignment="0" applyProtection="0"/>
    <xf numFmtId="38" fontId="28" fillId="0" borderId="0" applyFont="0" applyFill="0" applyBorder="0" applyAlignment="0" applyProtection="0"/>
    <xf numFmtId="213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1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5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>
      <alignment/>
      <protection/>
    </xf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9" fillId="0" borderId="0">
      <alignment horizontal="left"/>
      <protection/>
    </xf>
    <xf numFmtId="212" fontId="2" fillId="0" borderId="0" applyNumberFormat="0" applyFill="0" applyBorder="0" applyProtection="0">
      <alignment vertical="top"/>
    </xf>
    <xf numFmtId="0" fontId="30" fillId="0" borderId="0" applyNumberFormat="0" applyFill="0" applyBorder="0" applyAlignment="0" applyProtection="0"/>
    <xf numFmtId="0" fontId="30" fillId="0" borderId="0" applyNumberFormat="0" applyFill="0" applyBorder="0" applyProtection="0">
      <alignment vertical="top"/>
    </xf>
    <xf numFmtId="0" fontId="30" fillId="0" borderId="0" applyNumberFormat="0" applyFill="0" applyBorder="0" applyProtection="0">
      <alignment vertical="top"/>
    </xf>
    <xf numFmtId="0" fontId="30" fillId="0" borderId="0" applyNumberFormat="0" applyFill="0" applyBorder="0" applyAlignment="0" applyProtection="0"/>
    <xf numFmtId="0" fontId="30" fillId="0" borderId="0" applyNumberFormat="0" applyFill="0" applyBorder="0" applyProtection="0">
      <alignment vertical="top"/>
    </xf>
    <xf numFmtId="0" fontId="30" fillId="0" borderId="0" applyNumberFormat="0" applyFill="0" applyBorder="0" applyProtection="0">
      <alignment vertical="top"/>
    </xf>
    <xf numFmtId="0" fontId="30" fillId="0" borderId="0" applyNumberFormat="0" applyFill="0" applyBorder="0" applyAlignment="0" applyProtection="0"/>
    <xf numFmtId="0" fontId="30" fillId="0" borderId="0" applyNumberFormat="0" applyFill="0" applyBorder="0" applyProtection="0">
      <alignment vertical="top"/>
    </xf>
    <xf numFmtId="0" fontId="30" fillId="0" borderId="0" applyNumberFormat="0" applyFill="0" applyBorder="0" applyProtection="0">
      <alignment vertical="top"/>
    </xf>
    <xf numFmtId="0" fontId="30" fillId="0" borderId="0" applyNumberFormat="0" applyFill="0" applyBorder="0" applyProtection="0">
      <alignment vertical="top"/>
    </xf>
    <xf numFmtId="0" fontId="30" fillId="0" borderId="0" applyNumberFormat="0" applyFill="0" applyBorder="0" applyProtection="0">
      <alignment vertical="top"/>
    </xf>
    <xf numFmtId="0" fontId="30" fillId="0" borderId="0" applyNumberFormat="0" applyFill="0" applyBorder="0" applyProtection="0">
      <alignment vertical="top"/>
    </xf>
    <xf numFmtId="0" fontId="30" fillId="0" borderId="0" applyNumberFormat="0" applyFill="0" applyBorder="0" applyProtection="0">
      <alignment vertical="top"/>
    </xf>
    <xf numFmtId="0" fontId="30" fillId="0" borderId="0" applyNumberFormat="0" applyFill="0" applyBorder="0" applyProtection="0">
      <alignment vertical="top"/>
    </xf>
    <xf numFmtId="0" fontId="30" fillId="0" borderId="0" applyNumberFormat="0" applyFill="0" applyBorder="0" applyProtection="0">
      <alignment vertical="top"/>
    </xf>
    <xf numFmtId="0" fontId="30" fillId="0" borderId="0" applyNumberFormat="0" applyFill="0" applyBorder="0" applyProtection="0">
      <alignment vertical="top"/>
    </xf>
    <xf numFmtId="0" fontId="30" fillId="0" borderId="0" applyNumberFormat="0" applyFill="0" applyBorder="0" applyProtection="0">
      <alignment vertical="top"/>
    </xf>
    <xf numFmtId="0" fontId="30" fillId="0" borderId="0" applyNumberFormat="0" applyFill="0" applyBorder="0" applyProtection="0">
      <alignment vertical="top"/>
    </xf>
    <xf numFmtId="0" fontId="30" fillId="0" borderId="0" applyNumberFormat="0" applyFill="0" applyBorder="0" applyProtection="0">
      <alignment vertical="top"/>
    </xf>
    <xf numFmtId="0" fontId="30" fillId="0" borderId="0" applyNumberFormat="0" applyFill="0" applyBorder="0" applyProtection="0">
      <alignment vertical="top"/>
    </xf>
    <xf numFmtId="0" fontId="30" fillId="0" borderId="0" applyNumberFormat="0" applyFill="0" applyBorder="0" applyProtection="0">
      <alignment vertical="top"/>
    </xf>
    <xf numFmtId="0" fontId="30" fillId="0" borderId="0" applyNumberFormat="0" applyFill="0" applyBorder="0" applyProtection="0">
      <alignment vertical="top"/>
    </xf>
    <xf numFmtId="0" fontId="30" fillId="0" borderId="0" applyNumberFormat="0" applyFill="0" applyBorder="0" applyProtection="0">
      <alignment vertical="top"/>
    </xf>
    <xf numFmtId="0" fontId="30" fillId="0" borderId="0" applyNumberFormat="0" applyFill="0" applyBorder="0" applyProtection="0">
      <alignment vertical="top"/>
    </xf>
    <xf numFmtId="0" fontId="30" fillId="0" borderId="0" applyNumberFormat="0" applyFill="0" applyBorder="0" applyProtection="0">
      <alignment vertical="top"/>
    </xf>
    <xf numFmtId="0" fontId="30" fillId="0" borderId="0" applyNumberFormat="0" applyFill="0" applyBorder="0" applyProtection="0">
      <alignment vertical="top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Protection="0">
      <alignment vertical="top"/>
    </xf>
    <xf numFmtId="0" fontId="30" fillId="0" borderId="0" applyNumberFormat="0" applyFill="0" applyBorder="0" applyProtection="0">
      <alignment vertical="top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Protection="0">
      <alignment vertical="top"/>
    </xf>
    <xf numFmtId="0" fontId="30" fillId="0" borderId="0" applyNumberFormat="0" applyFill="0" applyBorder="0" applyProtection="0">
      <alignment vertical="top"/>
    </xf>
    <xf numFmtId="0" fontId="30" fillId="0" borderId="0" applyNumberFormat="0" applyFill="0" applyBorder="0" applyProtection="0">
      <alignment vertical="top"/>
    </xf>
    <xf numFmtId="0" fontId="30" fillId="0" borderId="0" applyNumberFormat="0" applyFill="0" applyBorder="0" applyProtection="0">
      <alignment vertical="top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212" fontId="2" fillId="0" borderId="2" applyNumberFormat="0" applyFill="0" applyAlignment="0" applyProtection="0"/>
    <xf numFmtId="227" fontId="31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227" fontId="31" fillId="0" borderId="2" applyNumberFormat="0" applyFill="0" applyAlignment="0" applyProtection="0"/>
    <xf numFmtId="227" fontId="31" fillId="0" borderId="2" applyNumberFormat="0" applyFill="0" applyAlignment="0" applyProtection="0"/>
    <xf numFmtId="0" fontId="31" fillId="0" borderId="3" applyNumberFormat="0" applyFill="0" applyAlignment="0" applyProtection="0"/>
    <xf numFmtId="0" fontId="2" fillId="0" borderId="2" applyNumberFormat="0" applyFill="0" applyAlignment="0" applyProtection="0"/>
    <xf numFmtId="212" fontId="2" fillId="0" borderId="4" applyNumberFormat="0" applyFill="0" applyProtection="0">
      <alignment horizontal="center"/>
    </xf>
    <xf numFmtId="227" fontId="32" fillId="0" borderId="4" applyNumberFormat="0" applyFill="0" applyProtection="0">
      <alignment horizontal="center"/>
    </xf>
    <xf numFmtId="0" fontId="32" fillId="0" borderId="4" applyNumberFormat="0" applyFill="0" applyProtection="0">
      <alignment horizontal="center"/>
    </xf>
    <xf numFmtId="0" fontId="32" fillId="0" borderId="4" applyNumberFormat="0" applyFill="0" applyProtection="0">
      <alignment horizontal="center"/>
    </xf>
    <xf numFmtId="0" fontId="32" fillId="0" borderId="4" applyNumberFormat="0" applyFill="0" applyProtection="0">
      <alignment horizontal="center"/>
    </xf>
    <xf numFmtId="0" fontId="32" fillId="0" borderId="4" applyNumberFormat="0" applyFill="0" applyProtection="0">
      <alignment horizontal="center"/>
    </xf>
    <xf numFmtId="0" fontId="32" fillId="0" borderId="4" applyNumberFormat="0" applyFill="0" applyProtection="0">
      <alignment horizontal="center"/>
    </xf>
    <xf numFmtId="0" fontId="32" fillId="0" borderId="4" applyNumberFormat="0" applyFill="0" applyProtection="0">
      <alignment horizontal="center"/>
    </xf>
    <xf numFmtId="0" fontId="32" fillId="0" borderId="4" applyNumberFormat="0" applyFill="0" applyProtection="0">
      <alignment horizontal="center"/>
    </xf>
    <xf numFmtId="0" fontId="32" fillId="0" borderId="4" applyNumberFormat="0" applyFill="0" applyProtection="0">
      <alignment horizontal="center"/>
    </xf>
    <xf numFmtId="227" fontId="32" fillId="0" borderId="4" applyNumberFormat="0" applyFill="0" applyProtection="0">
      <alignment horizontal="center"/>
    </xf>
    <xf numFmtId="227" fontId="32" fillId="0" borderId="4" applyNumberFormat="0" applyFill="0" applyProtection="0">
      <alignment horizontal="center"/>
    </xf>
    <xf numFmtId="0" fontId="32" fillId="0" borderId="4" applyNumberFormat="0" applyFill="0" applyProtection="0">
      <alignment horizontal="center"/>
    </xf>
    <xf numFmtId="0" fontId="2" fillId="0" borderId="4" applyNumberFormat="0" applyFill="0" applyProtection="0">
      <alignment horizontal="center"/>
    </xf>
    <xf numFmtId="212" fontId="2" fillId="0" borderId="0" applyNumberFormat="0" applyFill="0" applyBorder="0" applyProtection="0">
      <alignment horizontal="left"/>
    </xf>
    <xf numFmtId="227" fontId="32" fillId="0" borderId="0" applyNumberFormat="0" applyFill="0" applyBorder="0" applyProtection="0">
      <alignment horizontal="left"/>
    </xf>
    <xf numFmtId="0" fontId="32" fillId="0" borderId="0" applyNumberFormat="0" applyFill="0" applyBorder="0" applyProtection="0">
      <alignment horizontal="left"/>
    </xf>
    <xf numFmtId="0" fontId="32" fillId="0" borderId="0" applyNumberFormat="0" applyFill="0" applyBorder="0" applyProtection="0">
      <alignment horizontal="left"/>
    </xf>
    <xf numFmtId="0" fontId="32" fillId="0" borderId="0" applyNumberFormat="0" applyFill="0" applyBorder="0" applyProtection="0">
      <alignment horizontal="left"/>
    </xf>
    <xf numFmtId="0" fontId="32" fillId="0" borderId="0" applyNumberFormat="0" applyFill="0" applyBorder="0" applyProtection="0">
      <alignment horizontal="left"/>
    </xf>
    <xf numFmtId="0" fontId="32" fillId="0" borderId="0" applyNumberFormat="0" applyFill="0" applyBorder="0" applyProtection="0">
      <alignment horizontal="left"/>
    </xf>
    <xf numFmtId="0" fontId="32" fillId="0" borderId="0" applyNumberFormat="0" applyFill="0" applyBorder="0" applyProtection="0">
      <alignment horizontal="left"/>
    </xf>
    <xf numFmtId="0" fontId="32" fillId="0" borderId="0" applyNumberFormat="0" applyFill="0" applyBorder="0" applyProtection="0">
      <alignment horizontal="left"/>
    </xf>
    <xf numFmtId="0" fontId="32" fillId="0" borderId="0" applyNumberFormat="0" applyFill="0" applyBorder="0" applyProtection="0">
      <alignment horizontal="left"/>
    </xf>
    <xf numFmtId="227" fontId="32" fillId="0" borderId="0" applyNumberFormat="0" applyFill="0" applyBorder="0" applyProtection="0">
      <alignment horizontal="left"/>
    </xf>
    <xf numFmtId="227" fontId="32" fillId="0" borderId="0" applyNumberFormat="0" applyFill="0" applyBorder="0" applyProtection="0">
      <alignment horizontal="left"/>
    </xf>
    <xf numFmtId="0" fontId="3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212" fontId="2" fillId="0" borderId="0" applyNumberFormat="0" applyFill="0" applyProtection="0">
      <alignment horizontal="centerContinuous"/>
    </xf>
    <xf numFmtId="227" fontId="33" fillId="0" borderId="0" applyNumberFormat="0" applyFill="0" applyProtection="0">
      <alignment horizontal="centerContinuous"/>
    </xf>
    <xf numFmtId="0" fontId="33" fillId="0" borderId="0" applyNumberFormat="0" applyFill="0" applyBorder="0" applyProtection="0">
      <alignment horizontal="centerContinuous"/>
    </xf>
    <xf numFmtId="0" fontId="33" fillId="0" borderId="0" applyNumberFormat="0" applyFill="0" applyProtection="0">
      <alignment horizontal="centerContinuous"/>
    </xf>
    <xf numFmtId="0" fontId="33" fillId="0" borderId="0" applyNumberFormat="0" applyFill="0" applyProtection="0">
      <alignment horizontal="centerContinuous"/>
    </xf>
    <xf numFmtId="0" fontId="33" fillId="0" borderId="0" applyNumberFormat="0" applyFill="0" applyProtection="0">
      <alignment horizontal="centerContinuous"/>
    </xf>
    <xf numFmtId="0" fontId="33" fillId="0" borderId="0" applyNumberFormat="0" applyFill="0" applyProtection="0">
      <alignment horizontal="centerContinuous"/>
    </xf>
    <xf numFmtId="0" fontId="33" fillId="0" borderId="0" applyNumberFormat="0" applyFill="0" applyProtection="0">
      <alignment horizontal="centerContinuous"/>
    </xf>
    <xf numFmtId="0" fontId="33" fillId="0" borderId="0" applyNumberFormat="0" applyFill="0" applyProtection="0">
      <alignment horizontal="centerContinuous"/>
    </xf>
    <xf numFmtId="0" fontId="33" fillId="0" borderId="0" applyNumberFormat="0" applyFill="0" applyProtection="0">
      <alignment horizontal="centerContinuous"/>
    </xf>
    <xf numFmtId="0" fontId="33" fillId="0" borderId="0" applyNumberFormat="0" applyFill="0" applyBorder="0" applyProtection="0">
      <alignment horizontal="centerContinuous"/>
    </xf>
    <xf numFmtId="0" fontId="33" fillId="0" borderId="0" applyNumberFormat="0" applyFill="0" applyBorder="0" applyProtection="0">
      <alignment horizontal="centerContinuous"/>
    </xf>
    <xf numFmtId="0" fontId="33" fillId="0" borderId="0" applyNumberFormat="0" applyFill="0" applyBorder="0" applyProtection="0">
      <alignment horizontal="centerContinuous"/>
    </xf>
    <xf numFmtId="0" fontId="33" fillId="0" borderId="0" applyNumberFormat="0" applyFill="0" applyProtection="0">
      <alignment horizontal="centerContinuous"/>
    </xf>
    <xf numFmtId="0" fontId="33" fillId="0" borderId="0" applyNumberFormat="0" applyFill="0" applyBorder="0" applyProtection="0">
      <alignment horizontal="centerContinuous"/>
    </xf>
    <xf numFmtId="0" fontId="33" fillId="0" borderId="0" applyNumberFormat="0" applyFill="0" applyProtection="0">
      <alignment horizontal="centerContinuous"/>
    </xf>
    <xf numFmtId="0" fontId="33" fillId="0" borderId="0" applyNumberFormat="0" applyFill="0" applyBorder="0" applyProtection="0">
      <alignment horizontal="centerContinuous"/>
    </xf>
    <xf numFmtId="0" fontId="33" fillId="0" borderId="0" applyNumberFormat="0" applyFill="0" applyBorder="0" applyProtection="0">
      <alignment horizontal="centerContinuous"/>
    </xf>
    <xf numFmtId="0" fontId="33" fillId="0" borderId="0" applyNumberFormat="0" applyFill="0" applyProtection="0">
      <alignment horizontal="centerContinuous"/>
    </xf>
    <xf numFmtId="0" fontId="33" fillId="0" borderId="0" applyNumberFormat="0" applyFill="0" applyBorder="0" applyProtection="0">
      <alignment horizontal="centerContinuous"/>
    </xf>
    <xf numFmtId="0" fontId="33" fillId="0" borderId="0" applyNumberFormat="0" applyFill="0" applyBorder="0" applyProtection="0">
      <alignment horizontal="centerContinuous"/>
    </xf>
    <xf numFmtId="0" fontId="33" fillId="0" borderId="0" applyNumberFormat="0" applyFill="0" applyBorder="0" applyProtection="0">
      <alignment horizontal="centerContinuous"/>
    </xf>
    <xf numFmtId="0" fontId="33" fillId="0" borderId="0" applyNumberFormat="0" applyFill="0" applyBorder="0" applyProtection="0">
      <alignment horizontal="centerContinuous"/>
    </xf>
    <xf numFmtId="0" fontId="33" fillId="0" borderId="0" applyNumberFormat="0" applyFill="0" applyBorder="0" applyProtection="0">
      <alignment horizontal="centerContinuous"/>
    </xf>
    <xf numFmtId="0" fontId="33" fillId="0" borderId="0" applyNumberFormat="0" applyFill="0" applyBorder="0" applyProtection="0">
      <alignment horizontal="centerContinuous"/>
    </xf>
    <xf numFmtId="0" fontId="33" fillId="0" borderId="0" applyNumberFormat="0" applyFill="0" applyBorder="0" applyProtection="0">
      <alignment horizontal="centerContinuous"/>
    </xf>
    <xf numFmtId="227" fontId="33" fillId="0" borderId="0" applyNumberFormat="0" applyFill="0" applyProtection="0">
      <alignment horizontal="centerContinuous"/>
    </xf>
    <xf numFmtId="227" fontId="33" fillId="0" borderId="0" applyNumberFormat="0" applyFill="0" applyProtection="0">
      <alignment horizontal="centerContinuous"/>
    </xf>
    <xf numFmtId="0" fontId="33" fillId="0" borderId="0" applyNumberFormat="0" applyFill="0" applyBorder="0" applyProtection="0">
      <alignment horizontal="centerContinuous"/>
    </xf>
    <xf numFmtId="0" fontId="2" fillId="0" borderId="0" applyNumberFormat="0" applyFill="0" applyProtection="0">
      <alignment horizontal="centerContinuous"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6" fillId="0" borderId="0">
      <alignment/>
      <protection locked="0"/>
    </xf>
    <xf numFmtId="0" fontId="36" fillId="0" borderId="5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6" fontId="2" fillId="0" borderId="0" applyFont="0" applyFill="0" applyBorder="0" applyAlignment="0">
      <protection/>
    </xf>
    <xf numFmtId="0" fontId="28" fillId="4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48" fillId="17" borderId="0" applyNumberFormat="0" applyBorder="0" applyAlignment="0" applyProtection="0"/>
    <xf numFmtId="0" fontId="148" fillId="18" borderId="0" applyNumberFormat="0" applyBorder="0" applyAlignment="0" applyProtection="0"/>
    <xf numFmtId="0" fontId="148" fillId="19" borderId="0" applyNumberFormat="0" applyBorder="0" applyAlignment="0" applyProtection="0"/>
    <xf numFmtId="0" fontId="148" fillId="20" borderId="0" applyNumberFormat="0" applyBorder="0" applyAlignment="0" applyProtection="0"/>
    <xf numFmtId="0" fontId="148" fillId="21" borderId="0" applyNumberFormat="0" applyBorder="0" applyAlignment="0" applyProtection="0"/>
    <xf numFmtId="0" fontId="148" fillId="22" borderId="0" applyNumberFormat="0" applyBorder="0" applyAlignment="0" applyProtection="0"/>
    <xf numFmtId="0" fontId="38" fillId="0" borderId="0">
      <alignment horizontal="right"/>
      <protection/>
    </xf>
    <xf numFmtId="228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30" fontId="22" fillId="0" borderId="0" applyFont="0" applyFill="0" applyBorder="0" applyAlignment="0">
      <protection/>
    </xf>
    <xf numFmtId="231" fontId="39" fillId="23" borderId="0" applyNumberFormat="0" applyFont="0" applyBorder="0" applyAlignment="0">
      <protection/>
    </xf>
    <xf numFmtId="232" fontId="40" fillId="23" borderId="6" applyFont="0">
      <alignment horizontal="right"/>
      <protection/>
    </xf>
    <xf numFmtId="0" fontId="29" fillId="0" borderId="0" applyNumberFormat="0" applyFill="0" applyBorder="0" applyAlignment="0" applyProtection="0"/>
    <xf numFmtId="0" fontId="2" fillId="0" borderId="0">
      <alignment/>
      <protection/>
    </xf>
    <xf numFmtId="233" fontId="2" fillId="0" borderId="0">
      <alignment/>
      <protection/>
    </xf>
    <xf numFmtId="234" fontId="2" fillId="0" borderId="0">
      <alignment/>
      <protection/>
    </xf>
    <xf numFmtId="0" fontId="25" fillId="2" borderId="7" applyNumberFormat="0" applyAlignment="0" applyProtection="0"/>
    <xf numFmtId="235" fontId="41" fillId="2" borderId="0" applyNumberFormat="0" applyBorder="0">
      <alignment horizontal="center" vertical="center"/>
      <protection/>
    </xf>
    <xf numFmtId="179" fontId="2" fillId="0" borderId="0" applyNumberFormat="0" applyFont="0" applyAlignment="0">
      <protection/>
    </xf>
    <xf numFmtId="0" fontId="42" fillId="0" borderId="0" applyNumberFormat="0" applyFill="0" applyBorder="0" applyAlignment="0" applyProtection="0"/>
    <xf numFmtId="0" fontId="25" fillId="2" borderId="8">
      <alignment horizontal="center" vertical="center"/>
      <protection/>
    </xf>
    <xf numFmtId="0" fontId="25" fillId="2" borderId="9">
      <alignment horizontal="center"/>
      <protection/>
    </xf>
    <xf numFmtId="236" fontId="43" fillId="0" borderId="0">
      <alignment/>
      <protection/>
    </xf>
    <xf numFmtId="209" fontId="22" fillId="0" borderId="7" applyNumberFormat="0" applyFont="0" applyFill="0" applyAlignment="0">
      <protection/>
    </xf>
    <xf numFmtId="0" fontId="44" fillId="0" borderId="10" applyBorder="0">
      <alignment/>
      <protection/>
    </xf>
    <xf numFmtId="237" fontId="2" fillId="0" borderId="0" applyFont="0" applyFill="0" applyBorder="0" applyAlignment="0" applyProtection="0"/>
    <xf numFmtId="238" fontId="2" fillId="24" borderId="11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" fontId="29" fillId="25" borderId="0" applyNumberFormat="0" applyFont="0" applyBorder="0" applyAlignment="0" applyProtection="0"/>
    <xf numFmtId="0" fontId="2" fillId="0" borderId="0" applyNumberFormat="0" applyFont="0" applyFill="0" applyBorder="0" applyProtection="0">
      <alignment horizontal="centerContinuous"/>
    </xf>
    <xf numFmtId="239" fontId="48" fillId="0" borderId="0">
      <alignment/>
      <protection/>
    </xf>
    <xf numFmtId="240" fontId="2" fillId="0" borderId="0">
      <alignment/>
      <protection/>
    </xf>
    <xf numFmtId="0" fontId="2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0" fillId="0" borderId="12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2" applyBorder="0">
      <alignment horizontal="center"/>
      <protection/>
    </xf>
    <xf numFmtId="0" fontId="28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2" fillId="0" borderId="0" applyFont="0" applyFill="0" applyBorder="0" applyAlignment="0" applyProtection="0"/>
    <xf numFmtId="241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37" fontId="54" fillId="0" borderId="0" applyFont="0" applyFill="0" applyBorder="0" applyAlignment="0" applyProtection="0"/>
    <xf numFmtId="164" fontId="55" fillId="0" borderId="0" applyFont="0" applyFill="0" applyBorder="0" applyAlignment="0" applyProtection="0"/>
    <xf numFmtId="210" fontId="22" fillId="0" borderId="0" applyFont="0" applyFill="0" applyBorder="0" applyAlignment="0" applyProtection="0"/>
    <xf numFmtId="0" fontId="56" fillId="0" borderId="0" applyNumberFormat="0" applyFill="0" applyBorder="0">
      <alignment horizontal="right"/>
      <protection/>
    </xf>
    <xf numFmtId="0" fontId="57" fillId="0" borderId="13">
      <alignment horizontal="left"/>
      <protection/>
    </xf>
    <xf numFmtId="0" fontId="2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8" fillId="0" borderId="14">
      <alignment/>
      <protection locked="0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24" fillId="0" borderId="0" applyFont="0" applyFill="0" applyBorder="0" applyAlignment="0" applyProtection="0"/>
    <xf numFmtId="223" fontId="2" fillId="0" borderId="0" applyFont="0" applyFill="0" applyBorder="0" applyAlignment="0" applyProtection="0"/>
    <xf numFmtId="242" fontId="54" fillId="0" borderId="0" applyFont="0" applyFill="0" applyBorder="0" applyAlignment="0" applyProtection="0"/>
    <xf numFmtId="243" fontId="59" fillId="0" borderId="0" applyFont="0" applyFill="0" applyBorder="0" applyAlignment="0" applyProtection="0"/>
    <xf numFmtId="244" fontId="2" fillId="0" borderId="0" applyFont="0" applyFill="0" applyBorder="0" applyAlignment="0" applyProtection="0"/>
    <xf numFmtId="17" fontId="35" fillId="0" borderId="15">
      <alignment/>
      <protection/>
    </xf>
    <xf numFmtId="0" fontId="43" fillId="0" borderId="0" applyNumberFormat="0">
      <alignment horizontal="right"/>
      <protection/>
    </xf>
    <xf numFmtId="245" fontId="2" fillId="0" borderId="0" applyFont="0" applyFill="0" applyBorder="0" applyAlignment="0" applyProtection="0"/>
    <xf numFmtId="0" fontId="2" fillId="0" borderId="0">
      <alignment/>
      <protection/>
    </xf>
    <xf numFmtId="38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0" fontId="43" fillId="0" borderId="0" applyFont="0" applyFill="0" applyBorder="0" applyAlignment="0" applyProtection="0"/>
    <xf numFmtId="247" fontId="60" fillId="26" borderId="16" applyFont="0" applyFill="0" applyBorder="0" applyAlignment="0">
      <protection/>
    </xf>
    <xf numFmtId="231" fontId="2" fillId="0" borderId="0">
      <alignment/>
      <protection/>
    </xf>
    <xf numFmtId="248" fontId="2" fillId="0" borderId="0" applyFont="0" applyFill="0" applyBorder="0" applyAlignment="0" applyProtection="0"/>
    <xf numFmtId="0" fontId="29" fillId="0" borderId="0" applyFill="0" applyBorder="0" applyAlignment="0" applyProtection="0"/>
    <xf numFmtId="165" fontId="2" fillId="0" borderId="0" applyFont="0" applyFill="0" applyBorder="0" applyAlignment="0" applyProtection="0"/>
    <xf numFmtId="249" fontId="2" fillId="0" borderId="0" applyFont="0" applyFill="0" applyBorder="0" applyAlignment="0" applyProtection="0"/>
    <xf numFmtId="250" fontId="22" fillId="0" borderId="0">
      <alignment/>
      <protection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2" fillId="0" borderId="0">
      <alignment/>
      <protection/>
    </xf>
    <xf numFmtId="251" fontId="54" fillId="0" borderId="0" applyFont="0" applyFill="0" applyBorder="0" applyAlignment="0" applyProtection="0"/>
    <xf numFmtId="252" fontId="54" fillId="0" borderId="0" applyFont="0" applyFill="0" applyBorder="0" applyAlignment="0" applyProtection="0"/>
    <xf numFmtId="253" fontId="6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3" fillId="0" borderId="17" applyNumberFormat="0" applyFont="0" applyFill="0" applyAlignment="0" applyProtection="0"/>
    <xf numFmtId="254" fontId="2" fillId="0" borderId="0">
      <alignment/>
      <protection/>
    </xf>
    <xf numFmtId="0" fontId="62" fillId="0" borderId="0" applyNumberFormat="0" applyFill="0" applyBorder="0" applyAlignment="0" applyProtection="0"/>
    <xf numFmtId="0" fontId="22" fillId="0" borderId="0" applyFont="0" applyFill="0" applyBorder="0" applyAlignment="0" applyProtection="0"/>
    <xf numFmtId="0" fontId="2" fillId="0" borderId="0">
      <alignment/>
      <protection/>
    </xf>
    <xf numFmtId="255" fontId="22" fillId="0" borderId="0" applyFont="0" applyFill="0" applyBorder="0" applyAlignment="0">
      <protection/>
    </xf>
    <xf numFmtId="256" fontId="63" fillId="27" borderId="18" applyNumberFormat="0" applyFont="0" applyBorder="0" applyAlignment="0" applyProtection="0"/>
    <xf numFmtId="257" fontId="2" fillId="0" borderId="0" applyFill="0" applyBorder="0" applyAlignment="0" applyProtection="0"/>
    <xf numFmtId="2" fontId="2" fillId="0" borderId="0" applyFill="0" applyBorder="0" applyAlignment="0" applyProtection="0"/>
    <xf numFmtId="258" fontId="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Fill="0" applyBorder="0" applyProtection="0">
      <alignment horizontal="left"/>
    </xf>
    <xf numFmtId="0" fontId="66" fillId="0" borderId="0" applyNumberFormat="0" applyFill="0" applyBorder="0" applyAlignment="0" applyProtection="0"/>
    <xf numFmtId="1" fontId="29" fillId="0" borderId="0" applyNumberFormat="0" applyBorder="0" applyAlignment="0" applyProtection="0"/>
    <xf numFmtId="0" fontId="67" fillId="0" borderId="0">
      <alignment horizontal="right"/>
      <protection/>
    </xf>
    <xf numFmtId="259" fontId="2" fillId="0" borderId="19" applyNumberFormat="0" applyFill="0" applyBorder="0" applyAlignment="0" applyProtection="0"/>
    <xf numFmtId="260" fontId="2" fillId="0" borderId="0">
      <alignment/>
      <protection/>
    </xf>
    <xf numFmtId="261" fontId="63" fillId="0" borderId="0">
      <alignment vertical="center"/>
      <protection/>
    </xf>
    <xf numFmtId="235" fontId="68" fillId="28" borderId="0" applyNumberFormat="0" applyBorder="0">
      <alignment horizontal="center" vertical="center"/>
      <protection/>
    </xf>
    <xf numFmtId="0" fontId="69" fillId="2" borderId="0">
      <alignment/>
      <protection/>
    </xf>
    <xf numFmtId="49" fontId="66" fillId="0" borderId="0">
      <alignment horizontal="right"/>
      <protection/>
    </xf>
    <xf numFmtId="49" fontId="66" fillId="0" borderId="0">
      <alignment horizontal="right"/>
      <protection/>
    </xf>
    <xf numFmtId="49" fontId="70" fillId="0" borderId="0">
      <alignment horizontal="right"/>
      <protection/>
    </xf>
    <xf numFmtId="261" fontId="63" fillId="0" borderId="0">
      <alignment vertical="center"/>
      <protection/>
    </xf>
    <xf numFmtId="168" fontId="2" fillId="29" borderId="20" applyNumberFormat="0" applyFont="0" applyAlignment="0">
      <protection/>
    </xf>
    <xf numFmtId="0" fontId="43" fillId="0" borderId="0" applyFont="0" applyFill="0" applyBorder="0" applyAlignment="0" applyProtection="0"/>
    <xf numFmtId="0" fontId="71" fillId="0" borderId="0" applyProtection="0">
      <alignment horizontal="right"/>
    </xf>
    <xf numFmtId="0" fontId="72" fillId="0" borderId="0">
      <alignment horizontal="center"/>
      <protection/>
    </xf>
    <xf numFmtId="0" fontId="72" fillId="0" borderId="0">
      <alignment horizontal="center"/>
      <protection/>
    </xf>
    <xf numFmtId="0" fontId="73" fillId="0" borderId="0" applyProtection="0">
      <alignment horizontal="left"/>
    </xf>
    <xf numFmtId="0" fontId="74" fillId="0" borderId="0" applyProtection="0">
      <alignment horizontal="left"/>
    </xf>
    <xf numFmtId="0" fontId="75" fillId="26" borderId="0" applyNumberFormat="0" applyBorder="0" applyProtection="0">
      <alignment horizontal="center"/>
    </xf>
    <xf numFmtId="0" fontId="47" fillId="0" borderId="0">
      <alignment/>
      <protection/>
    </xf>
    <xf numFmtId="262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>
      <alignment/>
      <protection/>
    </xf>
    <xf numFmtId="196" fontId="78" fillId="0" borderId="0" applyFill="0" applyBorder="0" applyProtection="0">
      <alignment horizontal="right"/>
    </xf>
    <xf numFmtId="0" fontId="28" fillId="30" borderId="0" applyNumberFormat="0" applyFont="0" applyBorder="0" applyAlignment="0" applyProtection="0"/>
    <xf numFmtId="10" fontId="24" fillId="31" borderId="0">
      <alignment/>
      <protection/>
    </xf>
    <xf numFmtId="0" fontId="79" fillId="0" borderId="0" applyNumberFormat="0" applyFill="0" applyBorder="0" applyAlignment="0">
      <protection locked="0"/>
    </xf>
    <xf numFmtId="196" fontId="79" fillId="0" borderId="0" applyNumberFormat="0" applyBorder="0" applyAlignment="0" applyProtection="0"/>
    <xf numFmtId="0" fontId="80" fillId="0" borderId="0" applyBorder="0">
      <alignment/>
      <protection/>
    </xf>
    <xf numFmtId="0" fontId="2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Font="0" applyFill="0" applyBorder="0" applyAlignment="0" applyProtection="0"/>
    <xf numFmtId="234" fontId="29" fillId="0" borderId="0" applyFill="0" applyBorder="0" applyProtection="0">
      <alignment/>
    </xf>
    <xf numFmtId="263" fontId="2" fillId="0" borderId="0" applyFont="0" applyFill="0" applyBorder="0" applyAlignment="0" applyProtection="0"/>
    <xf numFmtId="264" fontId="81" fillId="0" borderId="0" applyNumberFormat="0" applyFill="0" applyBorder="0" applyAlignment="0" applyProtection="0"/>
    <xf numFmtId="0" fontId="82" fillId="0" borderId="0">
      <alignment/>
      <protection/>
    </xf>
    <xf numFmtId="37" fontId="83" fillId="0" borderId="0" applyNumberFormat="0" applyFill="0" applyBorder="0" applyAlignment="0" applyProtection="0"/>
    <xf numFmtId="3" fontId="84" fillId="0" borderId="0">
      <alignment/>
      <protection/>
    </xf>
    <xf numFmtId="231" fontId="2" fillId="0" borderId="0" applyFont="0" applyFill="0" applyBorder="0" applyAlignment="0" applyProtection="0"/>
    <xf numFmtId="265" fontId="22" fillId="0" borderId="0" applyFont="0" applyFill="0" applyBorder="0" applyAlignment="0">
      <protection/>
    </xf>
    <xf numFmtId="0" fontId="22" fillId="0" borderId="0" applyFont="0" applyFill="0" applyBorder="0" applyAlignment="0">
      <protection/>
    </xf>
    <xf numFmtId="0" fontId="85" fillId="0" borderId="0">
      <alignment/>
      <protection/>
    </xf>
    <xf numFmtId="266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2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7" fontId="86" fillId="0" borderId="0" applyFont="0" applyFill="0" applyBorder="0" applyAlignment="0" applyProtection="0"/>
    <xf numFmtId="269" fontId="86" fillId="0" borderId="0" applyFont="0" applyFill="0" applyBorder="0" applyAlignment="0" applyProtection="0"/>
    <xf numFmtId="270" fontId="24" fillId="0" borderId="0" applyFont="0" applyFill="0" applyBorder="0" applyAlignment="0" applyProtection="0"/>
    <xf numFmtId="0" fontId="87" fillId="32" borderId="21">
      <alignment horizontal="left" vertical="top" indent="2"/>
      <protection/>
    </xf>
    <xf numFmtId="271" fontId="86" fillId="0" borderId="0" applyFont="0" applyFill="0" applyBorder="0" applyAlignment="0" applyProtection="0"/>
    <xf numFmtId="272" fontId="2" fillId="0" borderId="0" applyFont="0" applyFill="0" applyBorder="0" applyAlignment="0" applyProtection="0"/>
    <xf numFmtId="273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5" fontId="88" fillId="0" borderId="20">
      <alignment horizontal="right"/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76" fontId="2" fillId="0" borderId="0" applyFill="0" applyBorder="0" applyAlignment="0" applyProtection="0"/>
    <xf numFmtId="277" fontId="2" fillId="0" borderId="0" applyFill="0" applyBorder="0" applyAlignment="0" applyProtection="0"/>
    <xf numFmtId="278" fontId="8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79" fontId="22" fillId="0" borderId="0">
      <alignment/>
      <protection/>
    </xf>
    <xf numFmtId="280" fontId="86" fillId="0" borderId="0" applyFont="0" applyFill="0" applyBorder="0" applyAlignment="0" applyProtection="0"/>
    <xf numFmtId="281" fontId="2" fillId="0" borderId="0">
      <alignment/>
      <protection/>
    </xf>
    <xf numFmtId="282" fontId="54" fillId="0" borderId="0">
      <alignment/>
      <protection/>
    </xf>
    <xf numFmtId="0" fontId="89" fillId="0" borderId="0" applyFont="0">
      <alignment/>
      <protection locked="0"/>
    </xf>
    <xf numFmtId="0" fontId="25" fillId="2" borderId="8">
      <alignment horizontal="center" wrapText="1"/>
      <protection/>
    </xf>
    <xf numFmtId="0" fontId="2" fillId="32" borderId="0">
      <alignment/>
      <protection/>
    </xf>
    <xf numFmtId="0" fontId="21" fillId="0" borderId="0">
      <alignment/>
      <protection/>
    </xf>
    <xf numFmtId="0" fontId="90" fillId="0" borderId="0">
      <alignment horizontal="right"/>
      <protection/>
    </xf>
    <xf numFmtId="283" fontId="2" fillId="0" borderId="0">
      <alignment/>
      <protection/>
    </xf>
    <xf numFmtId="284" fontId="22" fillId="0" borderId="0">
      <alignment/>
      <protection/>
    </xf>
    <xf numFmtId="0" fontId="28" fillId="0" borderId="22">
      <alignment/>
      <protection/>
    </xf>
    <xf numFmtId="0" fontId="91" fillId="0" borderId="0">
      <alignment/>
      <protection/>
    </xf>
    <xf numFmtId="0" fontId="29" fillId="0" borderId="0">
      <alignment/>
      <protection/>
    </xf>
    <xf numFmtId="0" fontId="92" fillId="0" borderId="0">
      <alignment/>
      <protection/>
    </xf>
    <xf numFmtId="37" fontId="86" fillId="0" borderId="0" applyAlignment="0">
      <protection/>
    </xf>
    <xf numFmtId="37" fontId="63" fillId="0" borderId="0" applyNumberFormat="0" applyFill="0" applyAlignment="0">
      <protection/>
    </xf>
    <xf numFmtId="2" fontId="28" fillId="0" borderId="0" applyBorder="0" applyProtection="0">
      <alignment/>
    </xf>
    <xf numFmtId="0" fontId="93" fillId="0" borderId="0">
      <alignment horizontal="right"/>
      <protection/>
    </xf>
    <xf numFmtId="0" fontId="35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6" fillId="0" borderId="0">
      <alignment/>
      <protection/>
    </xf>
    <xf numFmtId="1" fontId="97" fillId="0" borderId="0" applyFill="0" applyBorder="0">
      <alignment horizontal="center"/>
      <protection/>
    </xf>
    <xf numFmtId="0" fontId="29" fillId="0" borderId="0">
      <alignment/>
      <protection/>
    </xf>
    <xf numFmtId="0" fontId="22" fillId="0" borderId="0">
      <alignment/>
      <protection/>
    </xf>
    <xf numFmtId="234" fontId="98" fillId="0" borderId="20">
      <alignment horizontal="right" vertical="center"/>
      <protection/>
    </xf>
    <xf numFmtId="0" fontId="2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224" fontId="2" fillId="0" borderId="0" applyNumberFormat="0" applyFill="0" applyBorder="0" applyAlignment="0" applyProtection="0"/>
    <xf numFmtId="285" fontId="22" fillId="0" borderId="0" applyFont="0" applyFill="0" applyBorder="0" applyAlignment="0">
      <protection/>
    </xf>
    <xf numFmtId="0" fontId="22" fillId="0" borderId="0" applyFont="0" applyFill="0" applyBorder="0" applyAlignment="0">
      <protection/>
    </xf>
    <xf numFmtId="0" fontId="100" fillId="0" borderId="0" applyNumberFormat="0" applyFill="0" applyBorder="0">
      <alignment horizontal="left"/>
      <protection/>
    </xf>
    <xf numFmtId="0" fontId="2" fillId="0" borderId="0" applyProtection="0">
      <alignment horizontal="left"/>
    </xf>
    <xf numFmtId="1" fontId="101" fillId="0" borderId="0" applyProtection="0">
      <alignment horizontal="right" vertical="center"/>
    </xf>
    <xf numFmtId="0" fontId="102" fillId="0" borderId="0">
      <alignment vertical="center"/>
      <protection/>
    </xf>
    <xf numFmtId="0" fontId="103" fillId="32" borderId="13">
      <alignment/>
      <protection/>
    </xf>
    <xf numFmtId="286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288" fontId="5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167" fontId="2" fillId="0" borderId="0" applyFont="0" applyFill="0" applyBorder="0" applyAlignment="0" applyProtection="0"/>
    <xf numFmtId="10" fontId="105" fillId="0" borderId="0" applyFont="0" applyFill="0" applyBorder="0" applyAlignment="0" applyProtection="0"/>
    <xf numFmtId="289" fontId="86" fillId="0" borderId="0" applyFont="0" applyFill="0" applyBorder="0" applyAlignment="0" applyProtection="0"/>
    <xf numFmtId="290" fontId="24" fillId="0" borderId="0" applyFont="0" applyFill="0" applyBorder="0" applyAlignment="0" applyProtection="0"/>
    <xf numFmtId="0" fontId="92" fillId="0" borderId="0">
      <alignment/>
      <protection/>
    </xf>
    <xf numFmtId="291" fontId="2" fillId="0" borderId="0">
      <alignment/>
      <protection/>
    </xf>
    <xf numFmtId="0" fontId="29" fillId="0" borderId="0" applyFont="0" applyFill="0" applyBorder="0" applyAlignment="0" applyProtection="0"/>
    <xf numFmtId="10" fontId="2" fillId="0" borderId="0" applyFill="0" applyBorder="0" applyAlignment="0" applyProtection="0"/>
    <xf numFmtId="292" fontId="2" fillId="0" borderId="0">
      <alignment/>
      <protection/>
    </xf>
    <xf numFmtId="9" fontId="2" fillId="0" borderId="23">
      <alignment/>
      <protection/>
    </xf>
    <xf numFmtId="293" fontId="106" fillId="0" borderId="0" applyFont="0" applyFill="0" applyBorder="0" applyAlignment="0" applyProtection="0"/>
    <xf numFmtId="294" fontId="107" fillId="0" borderId="24" applyBorder="0">
      <alignment horizontal="right"/>
      <protection locked="0"/>
    </xf>
    <xf numFmtId="0" fontId="108" fillId="21" borderId="25">
      <alignment/>
      <protection/>
    </xf>
    <xf numFmtId="0" fontId="29" fillId="33" borderId="0" applyNumberFormat="0" applyFont="0" applyBorder="0" applyAlignment="0">
      <protection locked="0"/>
    </xf>
    <xf numFmtId="39" fontId="2" fillId="0" borderId="0" applyFill="0" applyBorder="0" applyAlignment="0" applyProtection="0"/>
    <xf numFmtId="37" fontId="2" fillId="0" borderId="0" applyFill="0" applyBorder="0" applyAlignment="0" applyProtection="0"/>
    <xf numFmtId="0" fontId="86" fillId="0" borderId="0">
      <alignment vertical="top"/>
      <protection/>
    </xf>
    <xf numFmtId="196" fontId="86" fillId="0" borderId="0">
      <alignment vertical="top"/>
      <protection/>
    </xf>
    <xf numFmtId="0" fontId="86" fillId="0" borderId="0">
      <alignment vertical="top"/>
      <protection/>
    </xf>
    <xf numFmtId="196" fontId="86" fillId="0" borderId="0">
      <alignment vertical="top"/>
      <protection/>
    </xf>
    <xf numFmtId="0" fontId="86" fillId="0" borderId="0">
      <alignment vertical="top"/>
      <protection/>
    </xf>
    <xf numFmtId="0" fontId="86" fillId="0" borderId="0">
      <alignment vertical="top"/>
      <protection/>
    </xf>
    <xf numFmtId="0" fontId="86" fillId="0" borderId="0">
      <alignment vertical="top"/>
      <protection/>
    </xf>
    <xf numFmtId="0" fontId="86" fillId="0" borderId="0">
      <alignment vertical="top"/>
      <protection/>
    </xf>
    <xf numFmtId="0" fontId="86" fillId="0" borderId="0">
      <alignment vertical="top"/>
      <protection/>
    </xf>
    <xf numFmtId="0" fontId="86" fillId="0" borderId="0">
      <alignment vertical="top"/>
      <protection/>
    </xf>
    <xf numFmtId="0" fontId="86" fillId="0" borderId="0">
      <alignment vertical="top"/>
      <protection/>
    </xf>
    <xf numFmtId="196" fontId="86" fillId="0" borderId="0">
      <alignment vertical="top"/>
      <protection/>
    </xf>
    <xf numFmtId="0" fontId="86" fillId="0" borderId="0">
      <alignment vertical="top"/>
      <protection/>
    </xf>
    <xf numFmtId="0" fontId="86" fillId="0" borderId="0">
      <alignment vertical="top"/>
      <protection/>
    </xf>
    <xf numFmtId="0" fontId="86" fillId="0" borderId="0">
      <alignment vertical="top"/>
      <protection/>
    </xf>
    <xf numFmtId="0" fontId="86" fillId="0" borderId="0">
      <alignment vertical="top"/>
      <protection/>
    </xf>
    <xf numFmtId="0" fontId="86" fillId="0" borderId="0">
      <alignment vertical="top"/>
      <protection/>
    </xf>
    <xf numFmtId="0" fontId="86" fillId="0" borderId="0">
      <alignment vertical="top"/>
      <protection/>
    </xf>
    <xf numFmtId="0" fontId="86" fillId="0" borderId="0">
      <alignment vertical="top"/>
      <protection/>
    </xf>
    <xf numFmtId="196" fontId="86" fillId="0" borderId="0">
      <alignment vertical="top"/>
      <protection/>
    </xf>
    <xf numFmtId="0" fontId="86" fillId="0" borderId="0">
      <alignment vertical="top"/>
      <protection/>
    </xf>
    <xf numFmtId="0" fontId="86" fillId="0" borderId="0">
      <alignment vertical="top"/>
      <protection/>
    </xf>
    <xf numFmtId="0" fontId="86" fillId="0" borderId="0">
      <alignment vertical="top"/>
      <protection/>
    </xf>
    <xf numFmtId="0" fontId="86" fillId="0" borderId="0">
      <alignment vertical="top"/>
      <protection/>
    </xf>
    <xf numFmtId="0" fontId="86" fillId="0" borderId="0">
      <alignment vertical="top"/>
      <protection/>
    </xf>
    <xf numFmtId="196" fontId="86" fillId="0" borderId="0">
      <alignment vertical="top"/>
      <protection/>
    </xf>
    <xf numFmtId="0" fontId="86" fillId="0" borderId="0">
      <alignment vertical="top"/>
      <protection/>
    </xf>
    <xf numFmtId="295" fontId="2" fillId="0" borderId="0">
      <alignment vertical="top"/>
      <protection/>
    </xf>
    <xf numFmtId="0" fontId="2" fillId="0" borderId="0">
      <alignment vertical="top"/>
      <protection/>
    </xf>
    <xf numFmtId="0" fontId="86" fillId="0" borderId="0">
      <alignment vertical="top"/>
      <protection/>
    </xf>
    <xf numFmtId="0" fontId="86" fillId="0" borderId="0">
      <alignment vertical="top"/>
      <protection/>
    </xf>
    <xf numFmtId="0" fontId="86" fillId="0" borderId="0">
      <alignment vertical="top"/>
      <protection/>
    </xf>
    <xf numFmtId="0" fontId="86" fillId="0" borderId="0">
      <alignment vertical="top"/>
      <protection/>
    </xf>
    <xf numFmtId="196" fontId="86" fillId="0" borderId="0">
      <alignment vertical="top"/>
      <protection/>
    </xf>
    <xf numFmtId="0" fontId="86" fillId="0" borderId="0">
      <alignment vertical="top"/>
      <protection/>
    </xf>
    <xf numFmtId="196" fontId="86" fillId="0" borderId="0">
      <alignment vertical="top"/>
      <protection/>
    </xf>
    <xf numFmtId="0" fontId="86" fillId="0" borderId="0">
      <alignment vertical="top"/>
      <protection/>
    </xf>
    <xf numFmtId="196" fontId="86" fillId="0" borderId="0">
      <alignment vertical="top"/>
      <protection/>
    </xf>
    <xf numFmtId="0" fontId="86" fillId="0" borderId="0">
      <alignment vertical="top"/>
      <protection/>
    </xf>
    <xf numFmtId="196" fontId="86" fillId="0" borderId="0">
      <alignment vertical="top"/>
      <protection/>
    </xf>
    <xf numFmtId="0" fontId="86" fillId="0" borderId="0">
      <alignment vertical="top"/>
      <protection/>
    </xf>
    <xf numFmtId="196" fontId="86" fillId="0" borderId="0">
      <alignment vertical="top"/>
      <protection/>
    </xf>
    <xf numFmtId="0" fontId="86" fillId="0" borderId="0">
      <alignment vertical="top"/>
      <protection/>
    </xf>
    <xf numFmtId="196" fontId="86" fillId="0" borderId="0">
      <alignment vertical="top"/>
      <protection/>
    </xf>
    <xf numFmtId="0" fontId="86" fillId="0" borderId="0">
      <alignment vertical="top"/>
      <protection/>
    </xf>
    <xf numFmtId="0" fontId="86" fillId="0" borderId="0">
      <alignment vertical="top"/>
      <protection/>
    </xf>
    <xf numFmtId="239" fontId="28" fillId="34" borderId="26" applyNumberFormat="0" applyFont="0" applyBorder="0" applyAlignment="0" applyProtection="0"/>
    <xf numFmtId="0" fontId="109" fillId="0" borderId="0" applyNumberFormat="0" applyFill="0" applyBorder="0" applyProtection="0">
      <alignment horizontal="right" vertical="center"/>
    </xf>
    <xf numFmtId="0" fontId="110" fillId="0" borderId="0" applyNumberFormat="0" applyBorder="0">
      <alignment/>
      <protection/>
    </xf>
    <xf numFmtId="296" fontId="105" fillId="0" borderId="0" applyNumberFormat="0" applyFill="0" applyBorder="0" applyAlignment="0" applyProtection="0"/>
    <xf numFmtId="0" fontId="2" fillId="0" borderId="27">
      <alignment vertical="center"/>
      <protection/>
    </xf>
    <xf numFmtId="4" fontId="29" fillId="35" borderId="28" applyNumberFormat="0" applyProtection="0">
      <alignment horizontal="left" vertical="center" indent="1"/>
    </xf>
    <xf numFmtId="4" fontId="29" fillId="0" borderId="28" applyNumberFormat="0" applyProtection="0">
      <alignment horizontal="right" vertical="center"/>
    </xf>
    <xf numFmtId="4" fontId="29" fillId="35" borderId="28" applyNumberFormat="0" applyProtection="0">
      <alignment horizontal="left" vertical="center" indent="1"/>
    </xf>
    <xf numFmtId="297" fontId="54" fillId="0" borderId="0" applyFont="0" applyFill="0" applyBorder="0" applyAlignment="0" applyProtection="0"/>
    <xf numFmtId="1" fontId="92" fillId="36" borderId="0" applyNumberFormat="0" applyFont="0" applyBorder="0" applyAlignment="0">
      <protection/>
    </xf>
    <xf numFmtId="1" fontId="2" fillId="0" borderId="0">
      <alignment/>
      <protection/>
    </xf>
    <xf numFmtId="298" fontId="2" fillId="0" borderId="0" applyFill="0" applyBorder="0">
      <alignment/>
      <protection/>
    </xf>
    <xf numFmtId="299" fontId="2" fillId="0" borderId="0" applyFont="0">
      <alignment/>
      <protection/>
    </xf>
    <xf numFmtId="0" fontId="38" fillId="0" borderId="0" applyNumberFormat="0" applyFill="0" applyBorder="0" applyAlignment="0" applyProtection="0"/>
    <xf numFmtId="300" fontId="2" fillId="0" borderId="0" applyFont="0" applyFill="0" applyBorder="0" applyAlignment="0" applyProtection="0"/>
    <xf numFmtId="301" fontId="2" fillId="0" borderId="0">
      <alignment/>
      <protection/>
    </xf>
    <xf numFmtId="302" fontId="2" fillId="0" borderId="0">
      <alignment/>
      <protection/>
    </xf>
    <xf numFmtId="0" fontId="111" fillId="0" borderId="0">
      <alignment/>
      <protection/>
    </xf>
    <xf numFmtId="0" fontId="28" fillId="0" borderId="0" applyNumberFormat="0" applyFont="0" applyFill="0">
      <alignment/>
      <protection/>
    </xf>
    <xf numFmtId="196" fontId="86" fillId="32" borderId="0">
      <alignment/>
      <protection/>
    </xf>
    <xf numFmtId="251" fontId="54" fillId="0" borderId="0" applyFont="0" applyFill="0" applyBorder="0" applyAlignment="0" applyProtection="0"/>
    <xf numFmtId="252" fontId="54" fillId="0" borderId="0" applyFont="0" applyFill="0" applyBorder="0" applyAlignment="0" applyProtection="0"/>
    <xf numFmtId="1" fontId="29" fillId="0" borderId="0" applyFill="0" applyBorder="0" applyProtection="0">
      <alignment horizontal="left" vertical="top" wrapText="1"/>
    </xf>
    <xf numFmtId="303" fontId="6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18" applyNumberFormat="0" applyFill="0" applyProtection="0">
      <alignment horizontal="right"/>
    </xf>
    <xf numFmtId="0" fontId="29" fillId="0" borderId="0" applyFill="0" applyBorder="0" applyProtection="0">
      <alignment horizontal="centerContinuous"/>
    </xf>
    <xf numFmtId="234" fontId="115" fillId="21" borderId="29">
      <alignment horizontal="right" vertical="center"/>
      <protection/>
    </xf>
    <xf numFmtId="3" fontId="115" fillId="0" borderId="15">
      <alignment horizontal="center" vertical="center" wrapText="1"/>
      <protection/>
    </xf>
    <xf numFmtId="0" fontId="114" fillId="0" borderId="30" applyNumberFormat="0" applyProtection="0">
      <alignment horizontal="right"/>
    </xf>
    <xf numFmtId="0" fontId="52" fillId="0" borderId="0" applyBorder="0" applyProtection="0">
      <alignment vertical="center"/>
    </xf>
    <xf numFmtId="0" fontId="52" fillId="0" borderId="12" applyBorder="0" applyProtection="0">
      <alignment horizontal="right" vertical="center"/>
    </xf>
    <xf numFmtId="0" fontId="116" fillId="37" borderId="0" applyBorder="0" applyProtection="0">
      <alignment horizontal="centerContinuous" vertical="center"/>
    </xf>
    <xf numFmtId="0" fontId="116" fillId="38" borderId="12" applyBorder="0" applyProtection="0">
      <alignment horizontal="centerContinuous" vertical="center"/>
    </xf>
    <xf numFmtId="0" fontId="117" fillId="0" borderId="12" applyNumberFormat="0" applyFill="0" applyProtection="0">
      <alignment/>
    </xf>
    <xf numFmtId="0" fontId="2" fillId="0" borderId="0">
      <alignment/>
      <protection/>
    </xf>
    <xf numFmtId="0" fontId="118" fillId="0" borderId="0">
      <alignment vertical="center"/>
      <protection/>
    </xf>
    <xf numFmtId="0" fontId="119" fillId="0" borderId="0">
      <alignment vertical="center"/>
      <protection/>
    </xf>
    <xf numFmtId="0" fontId="120" fillId="0" borderId="0">
      <alignment vertical="center"/>
      <protection/>
    </xf>
    <xf numFmtId="0" fontId="121" fillId="0" borderId="0" applyFill="0" applyBorder="0" applyProtection="0">
      <alignment horizontal="left"/>
    </xf>
    <xf numFmtId="0" fontId="122" fillId="28" borderId="31">
      <alignment/>
      <protection/>
    </xf>
    <xf numFmtId="0" fontId="65" fillId="0" borderId="32" applyFill="0" applyBorder="0" applyProtection="0">
      <alignment horizontal="left" vertical="top"/>
    </xf>
    <xf numFmtId="0" fontId="2" fillId="0" borderId="0" applyNumberFormat="0" applyFill="0" applyBorder="0" applyProtection="0">
      <alignment horizontal="centerContinuous"/>
    </xf>
    <xf numFmtId="0" fontId="123" fillId="0" borderId="0">
      <alignment horizontal="centerContinuous"/>
      <protection/>
    </xf>
    <xf numFmtId="0" fontId="66" fillId="0" borderId="0" applyNumberFormat="0">
      <alignment horizontal="left"/>
      <protection/>
    </xf>
    <xf numFmtId="37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29" fillId="0" borderId="10" applyNumberFormat="0" applyFill="0" applyProtection="0">
      <alignment horizontal="centerContinuous"/>
    </xf>
    <xf numFmtId="0" fontId="2" fillId="0" borderId="0" applyFill="0" applyBorder="0" applyProtection="0">
      <alignment horizontal="centerContinuous"/>
    </xf>
    <xf numFmtId="0" fontId="2" fillId="0" borderId="0" applyNumberFormat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4" fillId="0" borderId="0" applyNumberFormat="0" applyFont="0" applyFill="0" applyBorder="0" applyAlignment="0">
      <protection/>
    </xf>
    <xf numFmtId="207" fontId="2" fillId="0" borderId="0" applyFont="0" applyFill="0" applyBorder="0" applyAlignment="0" applyProtection="0"/>
    <xf numFmtId="304" fontId="54" fillId="0" borderId="0" applyFont="0" applyFill="0" applyBorder="0" applyAlignment="0" applyProtection="0"/>
    <xf numFmtId="305" fontId="54" fillId="0" borderId="0" applyFont="0" applyFill="0" applyBorder="0" applyAlignment="0" applyProtection="0"/>
    <xf numFmtId="306" fontId="54" fillId="0" borderId="0">
      <alignment/>
      <protection/>
    </xf>
    <xf numFmtId="307" fontId="2" fillId="0" borderId="0">
      <alignment/>
      <protection/>
    </xf>
    <xf numFmtId="308" fontId="2" fillId="0" borderId="0">
      <alignment/>
      <protection/>
    </xf>
    <xf numFmtId="0" fontId="1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12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7" fontId="79" fillId="0" borderId="18" applyNumberFormat="0" applyFont="0" applyFill="0" applyAlignment="0">
      <protection/>
    </xf>
    <xf numFmtId="0" fontId="2" fillId="0" borderId="33" applyNumberFormat="0" applyFill="0" applyAlignment="0" applyProtection="0"/>
    <xf numFmtId="234" fontId="115" fillId="39" borderId="15">
      <alignment horizontal="right" vertical="center"/>
      <protection/>
    </xf>
    <xf numFmtId="3" fontId="35" fillId="28" borderId="15">
      <alignment horizontal="center" vertical="center" wrapText="1"/>
      <protection/>
    </xf>
    <xf numFmtId="234" fontId="115" fillId="28" borderId="29">
      <alignment horizontal="right" vertical="center"/>
      <protection/>
    </xf>
    <xf numFmtId="239" fontId="108" fillId="21" borderId="15">
      <alignment horizontal="center" vertical="center"/>
      <protection/>
    </xf>
    <xf numFmtId="309" fontId="2" fillId="0" borderId="0">
      <alignment/>
      <protection/>
    </xf>
    <xf numFmtId="0" fontId="115" fillId="40" borderId="20">
      <alignment/>
      <protection/>
    </xf>
    <xf numFmtId="0" fontId="122" fillId="21" borderId="31">
      <alignment/>
      <protection/>
    </xf>
    <xf numFmtId="0" fontId="35" fillId="40" borderId="20">
      <alignment horizontal="left" indent="4"/>
      <protection/>
    </xf>
    <xf numFmtId="212" fontId="2" fillId="0" borderId="0">
      <alignment horizontal="left"/>
      <protection locked="0"/>
    </xf>
    <xf numFmtId="0" fontId="2" fillId="0" borderId="0">
      <alignment horizontal="fill"/>
      <protection/>
    </xf>
    <xf numFmtId="0" fontId="2" fillId="0" borderId="0" applyNumberFormat="0" applyFill="0" applyBorder="0" applyAlignment="0" applyProtection="0"/>
    <xf numFmtId="0" fontId="2" fillId="0" borderId="18" applyNumberFormat="0" applyFont="0" applyFill="0" applyAlignment="0" applyProtection="0"/>
    <xf numFmtId="310" fontId="2" fillId="0" borderId="0" applyFont="0" applyFill="0" applyBorder="0" applyAlignment="0" applyProtection="0"/>
    <xf numFmtId="311" fontId="2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28" fillId="0" borderId="0">
      <alignment horizontal="center" vertical="center" wrapText="1"/>
      <protection/>
    </xf>
    <xf numFmtId="0" fontId="129" fillId="0" borderId="0">
      <alignment horizontal="left" vertical="center"/>
      <protection/>
    </xf>
    <xf numFmtId="3" fontId="130" fillId="0" borderId="15">
      <alignment horizontal="center" vertical="center" wrapText="1"/>
      <protection/>
    </xf>
    <xf numFmtId="312" fontId="22" fillId="0" borderId="0">
      <alignment/>
      <protection/>
    </xf>
    <xf numFmtId="313" fontId="2" fillId="0" borderId="0">
      <alignment/>
      <protection/>
    </xf>
    <xf numFmtId="0" fontId="2" fillId="0" borderId="0">
      <alignment/>
      <protection/>
    </xf>
    <xf numFmtId="312" fontId="22" fillId="0" borderId="0">
      <alignment/>
      <protection/>
    </xf>
    <xf numFmtId="0" fontId="22" fillId="0" borderId="0">
      <alignment/>
      <protection/>
    </xf>
    <xf numFmtId="314" fontId="2" fillId="0" borderId="0">
      <alignment/>
      <protection/>
    </xf>
    <xf numFmtId="314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15" fontId="2" fillId="0" borderId="0">
      <alignment/>
      <protection/>
    </xf>
    <xf numFmtId="0" fontId="2" fillId="0" borderId="0">
      <alignment/>
      <protection/>
    </xf>
    <xf numFmtId="312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316" fontId="54" fillId="0" borderId="0">
      <alignment/>
      <protection/>
    </xf>
    <xf numFmtId="0" fontId="105" fillId="0" borderId="0" applyNumberFormat="0" applyBorder="0">
      <alignment/>
      <protection/>
    </xf>
    <xf numFmtId="0" fontId="2" fillId="0" borderId="12" applyBorder="0" applyProtection="0">
      <alignment horizontal="right"/>
    </xf>
    <xf numFmtId="0" fontId="99" fillId="31" borderId="34" applyNumberFormat="0" applyFont="0" applyBorder="0" applyAlignment="0" applyProtection="0"/>
    <xf numFmtId="0" fontId="148" fillId="41" borderId="0" applyNumberFormat="0" applyBorder="0" applyAlignment="0" applyProtection="0"/>
    <xf numFmtId="0" fontId="148" fillId="42" borderId="0" applyNumberFormat="0" applyBorder="0" applyAlignment="0" applyProtection="0"/>
    <xf numFmtId="0" fontId="148" fillId="43" borderId="0" applyNumberFormat="0" applyBorder="0" applyAlignment="0" applyProtection="0"/>
    <xf numFmtId="0" fontId="148" fillId="44" borderId="0" applyNumberFormat="0" applyBorder="0" applyAlignment="0" applyProtection="0"/>
    <xf numFmtId="0" fontId="148" fillId="45" borderId="0" applyNumberFormat="0" applyBorder="0" applyAlignment="0" applyProtection="0"/>
    <xf numFmtId="0" fontId="148" fillId="46" borderId="0" applyNumberFormat="0" applyBorder="0" applyAlignment="0" applyProtection="0"/>
    <xf numFmtId="0" fontId="150" fillId="47" borderId="35" applyNumberFormat="0" applyAlignment="0" applyProtection="0"/>
    <xf numFmtId="0" fontId="151" fillId="48" borderId="36" applyNumberFormat="0" applyAlignment="0" applyProtection="0"/>
    <xf numFmtId="0" fontId="152" fillId="48" borderId="35" applyNumberFormat="0" applyAlignment="0" applyProtection="0"/>
    <xf numFmtId="0" fontId="5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3" fillId="0" borderId="37" applyNumberFormat="0" applyFill="0" applyAlignment="0" applyProtection="0"/>
    <xf numFmtId="0" fontId="154" fillId="0" borderId="38" applyNumberFormat="0" applyFill="0" applyAlignment="0" applyProtection="0"/>
    <xf numFmtId="0" fontId="155" fillId="0" borderId="39" applyNumberFormat="0" applyFill="0" applyAlignment="0" applyProtection="0"/>
    <xf numFmtId="0" fontId="155" fillId="0" borderId="0" applyNumberFormat="0" applyFill="0" applyBorder="0" applyAlignment="0" applyProtection="0"/>
    <xf numFmtId="0" fontId="35" fillId="0" borderId="20">
      <alignment horizontal="center" vertical="center" wrapText="1"/>
      <protection/>
    </xf>
    <xf numFmtId="0" fontId="156" fillId="0" borderId="40" applyNumberFormat="0" applyFill="0" applyAlignment="0" applyProtection="0"/>
    <xf numFmtId="0" fontId="157" fillId="49" borderId="41" applyNumberFormat="0" applyAlignment="0" applyProtection="0"/>
    <xf numFmtId="0" fontId="158" fillId="0" borderId="0" applyNumberFormat="0" applyFill="0" applyBorder="0" applyAlignment="0" applyProtection="0"/>
    <xf numFmtId="0" fontId="159" fillId="50" borderId="0" applyNumberFormat="0" applyBorder="0" applyAlignment="0" applyProtection="0"/>
    <xf numFmtId="0" fontId="10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51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60" fillId="52" borderId="0" applyNumberFormat="0" applyBorder="0" applyAlignment="0" applyProtection="0"/>
    <xf numFmtId="0" fontId="161" fillId="0" borderId="0" applyNumberFormat="0" applyFill="0" applyBorder="0" applyAlignment="0" applyProtection="0"/>
    <xf numFmtId="0" fontId="0" fillId="53" borderId="42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2" fillId="0" borderId="43" applyNumberFormat="0" applyFill="0" applyAlignment="0" applyProtection="0"/>
    <xf numFmtId="0" fontId="2" fillId="0" borderId="0" applyFont="0" applyFill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0" fontId="163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04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104" fillId="0" borderId="0" applyFont="0" applyFill="0" applyBorder="0" applyAlignment="0" applyProtection="0"/>
    <xf numFmtId="0" fontId="164" fillId="54" borderId="0" applyNumberFormat="0" applyBorder="0" applyAlignment="0" applyProtection="0"/>
    <xf numFmtId="0" fontId="131" fillId="0" borderId="0">
      <alignment/>
      <protection/>
    </xf>
  </cellStyleXfs>
  <cellXfs count="124">
    <xf numFmtId="0" fontId="0" fillId="0" borderId="0" xfId="0" applyFont="1" applyAlignment="1">
      <alignment/>
    </xf>
    <xf numFmtId="0" fontId="165" fillId="32" borderId="0" xfId="1348" applyFont="1" applyFill="1">
      <alignment/>
      <protection/>
    </xf>
    <xf numFmtId="0" fontId="0" fillId="0" borderId="0" xfId="1350" applyAlignment="1">
      <alignment vertical="center"/>
      <protection/>
    </xf>
    <xf numFmtId="0" fontId="165" fillId="32" borderId="0" xfId="1348" applyFont="1" applyFill="1" applyBorder="1">
      <alignment/>
      <protection/>
    </xf>
    <xf numFmtId="0" fontId="166" fillId="32" borderId="0" xfId="1348" applyFont="1" applyFill="1" applyAlignment="1">
      <alignment vertical="center"/>
      <protection/>
    </xf>
    <xf numFmtId="0" fontId="167" fillId="32" borderId="0" xfId="1348" applyFont="1" applyFill="1" applyAlignment="1">
      <alignment vertical="center"/>
      <protection/>
    </xf>
    <xf numFmtId="0" fontId="168" fillId="32" borderId="0" xfId="1348" applyFont="1" applyFill="1" applyAlignment="1">
      <alignment/>
      <protection/>
    </xf>
    <xf numFmtId="0" fontId="167" fillId="55" borderId="0" xfId="1348" applyFont="1" applyFill="1" applyAlignment="1">
      <alignment vertical="center"/>
      <protection/>
    </xf>
    <xf numFmtId="0" fontId="168" fillId="55" borderId="0" xfId="1348" applyFont="1" applyFill="1" applyAlignment="1">
      <alignment/>
      <protection/>
    </xf>
    <xf numFmtId="0" fontId="169" fillId="32" borderId="0" xfId="1348" applyFont="1" applyFill="1" applyAlignment="1">
      <alignment vertical="center"/>
      <protection/>
    </xf>
    <xf numFmtId="0" fontId="165" fillId="56" borderId="0" xfId="1348" applyFont="1" applyFill="1">
      <alignment/>
      <protection/>
    </xf>
    <xf numFmtId="0" fontId="166" fillId="32" borderId="0" xfId="1348" applyFont="1" applyFill="1" applyAlignment="1">
      <alignment wrapText="1"/>
      <protection/>
    </xf>
    <xf numFmtId="0" fontId="166" fillId="40" borderId="10" xfId="1348" applyFont="1" applyFill="1" applyBorder="1" applyAlignment="1">
      <alignment horizontal="center" vertical="center" wrapText="1"/>
      <protection/>
    </xf>
    <xf numFmtId="0" fontId="8" fillId="32" borderId="0" xfId="1348" applyFont="1" applyFill="1" applyBorder="1" applyAlignment="1">
      <alignment horizontal="center" wrapText="1"/>
      <protection/>
    </xf>
    <xf numFmtId="0" fontId="166" fillId="40" borderId="0" xfId="1348" applyFont="1" applyFill="1" applyBorder="1" applyAlignment="1">
      <alignment horizontal="center" vertical="center" wrapText="1"/>
      <protection/>
    </xf>
    <xf numFmtId="0" fontId="166" fillId="57" borderId="0" xfId="1348" applyFont="1" applyFill="1" applyBorder="1" applyAlignment="1">
      <alignment horizontal="center" vertical="center" wrapText="1"/>
      <protection/>
    </xf>
    <xf numFmtId="0" fontId="165" fillId="32" borderId="23" xfId="1348" applyFont="1" applyFill="1" applyBorder="1" applyAlignment="1">
      <alignment vertical="center" wrapText="1"/>
      <protection/>
    </xf>
    <xf numFmtId="0" fontId="170" fillId="32" borderId="0" xfId="1348" applyFont="1" applyFill="1" applyBorder="1" applyAlignment="1">
      <alignment vertical="center" wrapText="1"/>
      <protection/>
    </xf>
    <xf numFmtId="165" fontId="165" fillId="32" borderId="23" xfId="1348" applyNumberFormat="1" applyFont="1" applyFill="1" applyBorder="1" applyAlignment="1">
      <alignment horizontal="center" vertical="center" wrapText="1"/>
      <protection/>
    </xf>
    <xf numFmtId="165" fontId="165" fillId="57" borderId="44" xfId="1348" applyNumberFormat="1" applyFont="1" applyFill="1" applyBorder="1" applyAlignment="1">
      <alignment horizontal="center" vertical="center" wrapText="1"/>
      <protection/>
    </xf>
    <xf numFmtId="0" fontId="171" fillId="32" borderId="0" xfId="1348" applyFont="1" applyFill="1">
      <alignment/>
      <protection/>
    </xf>
    <xf numFmtId="0" fontId="166" fillId="32" borderId="30" xfId="1348" applyFont="1" applyFill="1" applyBorder="1" applyAlignment="1">
      <alignment vertical="center" wrapText="1"/>
      <protection/>
    </xf>
    <xf numFmtId="165" fontId="166" fillId="32" borderId="30" xfId="1348" applyNumberFormat="1" applyFont="1" applyFill="1" applyBorder="1" applyAlignment="1">
      <alignment horizontal="center" vertical="center" wrapText="1"/>
      <protection/>
    </xf>
    <xf numFmtId="165" fontId="166" fillId="57" borderId="30" xfId="1348" applyNumberFormat="1" applyFont="1" applyFill="1" applyBorder="1" applyAlignment="1">
      <alignment horizontal="center" vertical="center" wrapText="1"/>
      <protection/>
    </xf>
    <xf numFmtId="0" fontId="166" fillId="32" borderId="0" xfId="1348" applyFont="1" applyFill="1">
      <alignment/>
      <protection/>
    </xf>
    <xf numFmtId="0" fontId="171" fillId="32" borderId="23" xfId="1348" applyFont="1" applyFill="1" applyBorder="1" applyAlignment="1">
      <alignment vertical="center" wrapText="1"/>
      <protection/>
    </xf>
    <xf numFmtId="9" fontId="171" fillId="32" borderId="23" xfId="1368" applyFont="1" applyFill="1" applyBorder="1" applyAlignment="1">
      <alignment horizontal="center" vertical="center" wrapText="1"/>
    </xf>
    <xf numFmtId="9" fontId="171" fillId="57" borderId="10" xfId="1368" applyFont="1" applyFill="1" applyBorder="1" applyAlignment="1">
      <alignment horizontal="center" vertical="center" wrapText="1"/>
    </xf>
    <xf numFmtId="0" fontId="171" fillId="0" borderId="23" xfId="1348" applyFont="1" applyFill="1" applyBorder="1" applyAlignment="1">
      <alignment vertical="center" wrapText="1"/>
      <protection/>
    </xf>
    <xf numFmtId="0" fontId="165" fillId="32" borderId="0" xfId="1348" applyFont="1" applyFill="1" applyAlignment="1">
      <alignment vertical="center"/>
      <protection/>
    </xf>
    <xf numFmtId="165" fontId="165" fillId="32" borderId="0" xfId="1348" applyNumberFormat="1" applyFont="1" applyFill="1">
      <alignment/>
      <protection/>
    </xf>
    <xf numFmtId="9" fontId="165" fillId="32" borderId="0" xfId="1372" applyFont="1" applyFill="1" applyAlignment="1">
      <alignment/>
    </xf>
    <xf numFmtId="0" fontId="171" fillId="32" borderId="0" xfId="1348" applyFont="1" applyFill="1" applyBorder="1">
      <alignment/>
      <protection/>
    </xf>
    <xf numFmtId="165" fontId="171" fillId="32" borderId="23" xfId="1348" applyNumberFormat="1" applyFont="1" applyFill="1" applyBorder="1" applyAlignment="1">
      <alignment horizontal="center" vertical="center" wrapText="1"/>
      <protection/>
    </xf>
    <xf numFmtId="0" fontId="172" fillId="32" borderId="0" xfId="1348" applyFont="1" applyFill="1" applyAlignment="1">
      <alignment vertical="center"/>
      <protection/>
    </xf>
    <xf numFmtId="0" fontId="165" fillId="32" borderId="23" xfId="1348" applyFont="1" applyFill="1" applyBorder="1" applyAlignment="1">
      <alignment horizontal="left" vertical="center" wrapText="1" indent="1"/>
      <protection/>
    </xf>
    <xf numFmtId="0" fontId="166" fillId="32" borderId="23" xfId="1348" applyFont="1" applyFill="1" applyBorder="1" applyAlignment="1">
      <alignment vertical="center" wrapText="1"/>
      <protection/>
    </xf>
    <xf numFmtId="0" fontId="166" fillId="32" borderId="0" xfId="1348" applyFont="1" applyFill="1" applyBorder="1" applyAlignment="1">
      <alignment vertical="center" wrapText="1"/>
      <protection/>
    </xf>
    <xf numFmtId="165" fontId="166" fillId="32" borderId="23" xfId="1348" applyNumberFormat="1" applyFont="1" applyFill="1" applyBorder="1" applyAlignment="1">
      <alignment horizontal="center" vertical="center" wrapText="1"/>
      <protection/>
    </xf>
    <xf numFmtId="0" fontId="171" fillId="32" borderId="0" xfId="1348" applyFont="1" applyFill="1" applyAlignment="1">
      <alignment vertical="center"/>
      <protection/>
    </xf>
    <xf numFmtId="165" fontId="171" fillId="32" borderId="0" xfId="1348" applyNumberFormat="1" applyFont="1" applyFill="1">
      <alignment/>
      <protection/>
    </xf>
    <xf numFmtId="165" fontId="165" fillId="40" borderId="23" xfId="1348" applyNumberFormat="1" applyFont="1" applyFill="1" applyBorder="1" applyAlignment="1">
      <alignment horizontal="center" vertical="center" wrapText="1"/>
      <protection/>
    </xf>
    <xf numFmtId="0" fontId="166" fillId="32" borderId="0" xfId="1348" applyFont="1" applyFill="1" applyAlignment="1">
      <alignment horizontal="left" wrapText="1"/>
      <protection/>
    </xf>
    <xf numFmtId="168" fontId="166" fillId="32" borderId="23" xfId="1368" applyNumberFormat="1" applyFont="1" applyFill="1" applyBorder="1" applyAlignment="1">
      <alignment horizontal="center" vertical="center" wrapText="1"/>
    </xf>
    <xf numFmtId="0" fontId="165" fillId="32" borderId="0" xfId="1348" applyFont="1" applyFill="1" applyBorder="1" applyAlignment="1">
      <alignment vertical="center" wrapText="1"/>
      <protection/>
    </xf>
    <xf numFmtId="165" fontId="165" fillId="32" borderId="0" xfId="1348" applyNumberFormat="1" applyFont="1" applyFill="1" applyBorder="1" applyAlignment="1">
      <alignment horizontal="center" vertical="center" wrapText="1"/>
      <protection/>
    </xf>
    <xf numFmtId="0" fontId="166" fillId="0" borderId="0" xfId="1348" applyFont="1" applyFill="1" applyAlignment="1">
      <alignment vertical="center"/>
      <protection/>
    </xf>
    <xf numFmtId="168" fontId="165" fillId="32" borderId="23" xfId="1368" applyNumberFormat="1" applyFont="1" applyFill="1" applyBorder="1" applyAlignment="1">
      <alignment horizontal="center" vertical="center" wrapText="1"/>
    </xf>
    <xf numFmtId="0" fontId="166" fillId="32" borderId="0" xfId="1348" applyFont="1" applyFill="1" applyBorder="1" applyAlignment="1">
      <alignment horizontal="center" wrapText="1"/>
      <protection/>
    </xf>
    <xf numFmtId="0" fontId="165" fillId="32" borderId="0" xfId="1348" applyFont="1" applyFill="1" applyBorder="1" applyAlignment="1">
      <alignment horizontal="left" vertical="center" wrapText="1"/>
      <protection/>
    </xf>
    <xf numFmtId="165" fontId="165" fillId="32" borderId="0" xfId="1348" applyNumberFormat="1" applyFont="1" applyFill="1" applyBorder="1">
      <alignment/>
      <protection/>
    </xf>
    <xf numFmtId="0" fontId="165" fillId="32" borderId="0" xfId="1348" applyFont="1" applyFill="1" applyBorder="1" applyAlignment="1">
      <alignment horizontal="center" vertical="center" wrapText="1"/>
      <protection/>
    </xf>
    <xf numFmtId="0" fontId="170" fillId="32" borderId="0" xfId="1348" applyFont="1" applyFill="1" applyBorder="1" applyAlignment="1">
      <alignment horizontal="left" vertical="center" wrapText="1"/>
      <protection/>
    </xf>
    <xf numFmtId="0" fontId="166" fillId="32" borderId="0" xfId="1348" applyFont="1" applyFill="1" applyBorder="1" applyAlignment="1">
      <alignment horizontal="left" vertical="center" wrapText="1"/>
      <protection/>
    </xf>
    <xf numFmtId="0" fontId="170" fillId="32" borderId="0" xfId="1348" applyFont="1" applyFill="1">
      <alignment/>
      <protection/>
    </xf>
    <xf numFmtId="0" fontId="167" fillId="55" borderId="0" xfId="1348" applyFont="1" applyFill="1" applyAlignment="1">
      <alignment horizontal="left" wrapText="1"/>
      <protection/>
    </xf>
    <xf numFmtId="0" fontId="13" fillId="55" borderId="0" xfId="1348" applyFont="1" applyFill="1" applyAlignment="1">
      <alignment wrapText="1"/>
      <protection/>
    </xf>
    <xf numFmtId="0" fontId="165" fillId="40" borderId="0" xfId="1348" applyFont="1" applyFill="1">
      <alignment/>
      <protection/>
    </xf>
    <xf numFmtId="0" fontId="166" fillId="32" borderId="0" xfId="1348" applyFont="1" applyFill="1" applyAlignment="1">
      <alignment horizontal="left" vertical="center" wrapText="1"/>
      <protection/>
    </xf>
    <xf numFmtId="0" fontId="14" fillId="32" borderId="0" xfId="1348" applyFont="1" applyFill="1" applyAlignment="1">
      <alignment vertical="center" wrapText="1"/>
      <protection/>
    </xf>
    <xf numFmtId="0" fontId="14" fillId="32" borderId="0" xfId="1348" applyFont="1" applyFill="1" applyAlignment="1">
      <alignment wrapText="1"/>
      <protection/>
    </xf>
    <xf numFmtId="0" fontId="14" fillId="32" borderId="0" xfId="1348" applyFont="1" applyFill="1" applyAlignment="1">
      <alignment vertical="center"/>
      <protection/>
    </xf>
    <xf numFmtId="0" fontId="171" fillId="32" borderId="0" xfId="1348" applyFont="1" applyFill="1" applyBorder="1" applyAlignment="1">
      <alignment horizontal="left" vertical="center" wrapText="1"/>
      <protection/>
    </xf>
    <xf numFmtId="0" fontId="171" fillId="32" borderId="0" xfId="1348" applyFont="1" applyFill="1" applyBorder="1" applyAlignment="1">
      <alignment wrapText="1"/>
      <protection/>
    </xf>
    <xf numFmtId="165" fontId="165" fillId="57" borderId="0" xfId="1348" applyNumberFormat="1" applyFont="1" applyFill="1" applyBorder="1" applyAlignment="1">
      <alignment horizontal="center" vertical="center" wrapText="1"/>
      <protection/>
    </xf>
    <xf numFmtId="0" fontId="170" fillId="40" borderId="0" xfId="1348" applyFont="1" applyFill="1" applyBorder="1" applyAlignment="1">
      <alignment vertical="center" wrapText="1"/>
      <protection/>
    </xf>
    <xf numFmtId="165" fontId="165" fillId="40" borderId="0" xfId="1348" applyNumberFormat="1" applyFont="1" applyFill="1" applyBorder="1" applyAlignment="1">
      <alignment horizontal="center" vertical="center" wrapText="1"/>
      <protection/>
    </xf>
    <xf numFmtId="0" fontId="166" fillId="40" borderId="0" xfId="1348" applyFont="1" applyFill="1" applyBorder="1" applyAlignment="1">
      <alignment horizontal="left" vertical="center"/>
      <protection/>
    </xf>
    <xf numFmtId="0" fontId="165" fillId="32" borderId="44" xfId="1348" applyFont="1" applyFill="1" applyBorder="1" applyAlignment="1">
      <alignment vertical="center" wrapText="1"/>
      <protection/>
    </xf>
    <xf numFmtId="165" fontId="166" fillId="40" borderId="30" xfId="1348" applyNumberFormat="1" applyFont="1" applyFill="1" applyBorder="1" applyAlignment="1">
      <alignment horizontal="center" vertical="center" wrapText="1"/>
      <protection/>
    </xf>
    <xf numFmtId="0" fontId="15" fillId="32" borderId="0" xfId="1348" applyFont="1" applyFill="1" applyBorder="1" applyAlignment="1">
      <alignment vertical="center" wrapText="1"/>
      <protection/>
    </xf>
    <xf numFmtId="0" fontId="163" fillId="32" borderId="0" xfId="1348" applyFont="1" applyFill="1">
      <alignment/>
      <protection/>
    </xf>
    <xf numFmtId="0" fontId="17" fillId="32" borderId="23" xfId="1348" applyFont="1" applyFill="1" applyBorder="1" applyAlignment="1">
      <alignment vertical="center" wrapText="1"/>
      <protection/>
    </xf>
    <xf numFmtId="0" fontId="18" fillId="32" borderId="0" xfId="1348" applyFont="1" applyFill="1">
      <alignment/>
      <protection/>
    </xf>
    <xf numFmtId="0" fontId="165" fillId="32" borderId="45" xfId="1348" applyFont="1" applyFill="1" applyBorder="1" applyAlignment="1">
      <alignment vertical="center" wrapText="1"/>
      <protection/>
    </xf>
    <xf numFmtId="0" fontId="166" fillId="32" borderId="13" xfId="1348" applyFont="1" applyFill="1" applyBorder="1" applyAlignment="1">
      <alignment vertical="center" wrapText="1"/>
      <protection/>
    </xf>
    <xf numFmtId="167" fontId="165" fillId="32" borderId="0" xfId="1387" applyNumberFormat="1" applyFont="1" applyFill="1" applyAlignment="1">
      <alignment/>
    </xf>
    <xf numFmtId="165" fontId="168" fillId="32" borderId="0" xfId="1348" applyNumberFormat="1" applyFont="1" applyFill="1" applyAlignment="1">
      <alignment/>
      <protection/>
    </xf>
    <xf numFmtId="0" fontId="167" fillId="40" borderId="0" xfId="1348" applyFont="1" applyFill="1" applyAlignment="1">
      <alignment horizontal="left" wrapText="1"/>
      <protection/>
    </xf>
    <xf numFmtId="0" fontId="0" fillId="40" borderId="0" xfId="0" applyFill="1" applyAlignment="1">
      <alignment/>
    </xf>
    <xf numFmtId="0" fontId="165" fillId="32" borderId="23" xfId="1348" applyFont="1" applyFill="1" applyBorder="1" applyAlignment="1">
      <alignment vertical="center" wrapText="1"/>
      <protection/>
    </xf>
    <xf numFmtId="239" fontId="165" fillId="32" borderId="23" xfId="1348" applyNumberFormat="1" applyFont="1" applyFill="1" applyBorder="1" applyAlignment="1">
      <alignment vertical="center" wrapText="1"/>
      <protection/>
    </xf>
    <xf numFmtId="239" fontId="166" fillId="32" borderId="30" xfId="1348" applyNumberFormat="1" applyFont="1" applyFill="1" applyBorder="1" applyAlignment="1">
      <alignment vertical="center" wrapText="1"/>
      <protection/>
    </xf>
    <xf numFmtId="239" fontId="0" fillId="40" borderId="0" xfId="0" applyNumberFormat="1" applyFill="1" applyAlignment="1">
      <alignment/>
    </xf>
    <xf numFmtId="239" fontId="165" fillId="32" borderId="0" xfId="1348" applyNumberFormat="1" applyFont="1" applyFill="1" applyBorder="1" applyAlignment="1">
      <alignment vertical="center" wrapText="1"/>
      <protection/>
    </xf>
    <xf numFmtId="165" fontId="165" fillId="57" borderId="23" xfId="1348" applyNumberFormat="1" applyFont="1" applyFill="1" applyBorder="1" applyAlignment="1">
      <alignment horizontal="center" vertical="center" wrapText="1"/>
      <protection/>
    </xf>
    <xf numFmtId="9" fontId="171" fillId="57" borderId="23" xfId="1368" applyFont="1" applyFill="1" applyBorder="1" applyAlignment="1">
      <alignment horizontal="center" vertical="center" wrapText="1"/>
    </xf>
    <xf numFmtId="165" fontId="171" fillId="57" borderId="23" xfId="1348" applyNumberFormat="1" applyFont="1" applyFill="1" applyBorder="1" applyAlignment="1">
      <alignment horizontal="center" vertical="center" wrapText="1"/>
      <protection/>
    </xf>
    <xf numFmtId="165" fontId="166" fillId="57" borderId="23" xfId="1348" applyNumberFormat="1" applyFont="1" applyFill="1" applyBorder="1" applyAlignment="1">
      <alignment horizontal="center" vertical="center" wrapText="1"/>
      <protection/>
    </xf>
    <xf numFmtId="168" fontId="165" fillId="32" borderId="0" xfId="1348" applyNumberFormat="1" applyFont="1" applyFill="1">
      <alignment/>
      <protection/>
    </xf>
    <xf numFmtId="168" fontId="168" fillId="32" borderId="0" xfId="1348" applyNumberFormat="1" applyFont="1" applyFill="1" applyAlignment="1">
      <alignment/>
      <protection/>
    </xf>
    <xf numFmtId="168" fontId="168" fillId="55" borderId="0" xfId="1348" applyNumberFormat="1" applyFont="1" applyFill="1" applyAlignment="1">
      <alignment/>
      <protection/>
    </xf>
    <xf numFmtId="168" fontId="166" fillId="32" borderId="0" xfId="1348" applyNumberFormat="1" applyFont="1" applyFill="1" applyAlignment="1">
      <alignment wrapText="1"/>
      <protection/>
    </xf>
    <xf numFmtId="168" fontId="166" fillId="40" borderId="0" xfId="1348" applyNumberFormat="1" applyFont="1" applyFill="1" applyBorder="1" applyAlignment="1">
      <alignment horizontal="center" vertical="center" wrapText="1"/>
      <protection/>
    </xf>
    <xf numFmtId="168" fontId="166" fillId="32" borderId="30" xfId="1368" applyNumberFormat="1" applyFont="1" applyFill="1" applyBorder="1" applyAlignment="1">
      <alignment horizontal="center" vertical="center" wrapText="1"/>
    </xf>
    <xf numFmtId="168" fontId="171" fillId="32" borderId="23" xfId="1368" applyNumberFormat="1" applyFont="1" applyFill="1" applyBorder="1" applyAlignment="1">
      <alignment horizontal="center" vertical="center" wrapText="1"/>
    </xf>
    <xf numFmtId="168" fontId="165" fillId="32" borderId="0" xfId="1372" applyNumberFormat="1" applyFont="1" applyFill="1" applyAlignment="1">
      <alignment/>
    </xf>
    <xf numFmtId="168" fontId="171" fillId="32" borderId="0" xfId="1348" applyNumberFormat="1" applyFont="1" applyFill="1">
      <alignment/>
      <protection/>
    </xf>
    <xf numFmtId="168" fontId="165" fillId="32" borderId="0" xfId="1348" applyNumberFormat="1" applyFont="1" applyFill="1" applyBorder="1" applyAlignment="1">
      <alignment horizontal="center" vertical="center" wrapText="1"/>
      <protection/>
    </xf>
    <xf numFmtId="168" fontId="165" fillId="32" borderId="0" xfId="1348" applyNumberFormat="1" applyFont="1" applyFill="1" applyBorder="1">
      <alignment/>
      <protection/>
    </xf>
    <xf numFmtId="168" fontId="13" fillId="55" borderId="0" xfId="1348" applyNumberFormat="1" applyFont="1" applyFill="1" applyAlignment="1">
      <alignment wrapText="1"/>
      <protection/>
    </xf>
    <xf numFmtId="168" fontId="166" fillId="32" borderId="0" xfId="1348" applyNumberFormat="1" applyFont="1" applyFill="1" applyAlignment="1">
      <alignment horizontal="left" wrapText="1"/>
      <protection/>
    </xf>
    <xf numFmtId="168" fontId="14" fillId="32" borderId="0" xfId="1348" applyNumberFormat="1" applyFont="1" applyFill="1" applyAlignment="1">
      <alignment wrapText="1"/>
      <protection/>
    </xf>
    <xf numFmtId="168" fontId="171" fillId="32" borderId="0" xfId="1348" applyNumberFormat="1" applyFont="1" applyFill="1" applyBorder="1" applyAlignment="1">
      <alignment horizontal="left" vertical="center" wrapText="1"/>
      <protection/>
    </xf>
    <xf numFmtId="168" fontId="165" fillId="32" borderId="0" xfId="1368" applyNumberFormat="1" applyFont="1" applyFill="1" applyBorder="1" applyAlignment="1">
      <alignment horizontal="center" vertical="center" wrapText="1"/>
    </xf>
    <xf numFmtId="168" fontId="165" fillId="40" borderId="0" xfId="1348" applyNumberFormat="1" applyFont="1" applyFill="1" applyBorder="1" applyAlignment="1">
      <alignment horizontal="center" vertical="center" wrapText="1"/>
      <protection/>
    </xf>
    <xf numFmtId="168" fontId="165" fillId="0" borderId="23" xfId="1368" applyNumberFormat="1" applyFont="1" applyFill="1" applyBorder="1" applyAlignment="1">
      <alignment horizontal="center" vertical="center" wrapText="1"/>
    </xf>
    <xf numFmtId="168" fontId="166" fillId="40" borderId="30" xfId="1368" applyNumberFormat="1" applyFont="1" applyFill="1" applyBorder="1" applyAlignment="1">
      <alignment horizontal="center" vertical="center" wrapText="1"/>
    </xf>
    <xf numFmtId="168" fontId="165" fillId="40" borderId="0" xfId="1348" applyNumberFormat="1" applyFont="1" applyFill="1">
      <alignment/>
      <protection/>
    </xf>
    <xf numFmtId="165" fontId="165" fillId="32" borderId="23" xfId="1348" applyNumberFormat="1" applyFont="1" applyFill="1" applyBorder="1" applyAlignment="1">
      <alignment horizontal="center" vertical="center" wrapText="1"/>
      <protection/>
    </xf>
    <xf numFmtId="168" fontId="165" fillId="32" borderId="23" xfId="1368" applyNumberFormat="1" applyFont="1" applyFill="1" applyBorder="1" applyAlignment="1">
      <alignment horizontal="center" vertical="center" wrapText="1"/>
    </xf>
    <xf numFmtId="317" fontId="165" fillId="32" borderId="0" xfId="1382" applyNumberFormat="1" applyFont="1" applyFill="1" applyAlignment="1">
      <alignment/>
    </xf>
    <xf numFmtId="0" fontId="166" fillId="40" borderId="0" xfId="1348" applyFont="1" applyFill="1">
      <alignment/>
      <protection/>
    </xf>
    <xf numFmtId="168" fontId="166" fillId="0" borderId="23" xfId="1368" applyNumberFormat="1" applyFont="1" applyFill="1" applyBorder="1" applyAlignment="1">
      <alignment horizontal="center" vertical="center" wrapText="1"/>
    </xf>
    <xf numFmtId="168" fontId="165" fillId="32" borderId="0" xfId="1367" applyNumberFormat="1" applyFont="1" applyFill="1" applyAlignment="1">
      <alignment/>
    </xf>
    <xf numFmtId="9" fontId="171" fillId="57" borderId="23" xfId="1367" applyFont="1" applyFill="1" applyBorder="1" applyAlignment="1">
      <alignment horizontal="center" vertical="center" wrapText="1"/>
    </xf>
    <xf numFmtId="9" fontId="165" fillId="32" borderId="0" xfId="1372" applyNumberFormat="1" applyFont="1" applyFill="1" applyAlignment="1">
      <alignment/>
    </xf>
    <xf numFmtId="168" fontId="165" fillId="40" borderId="0" xfId="1348" applyNumberFormat="1" applyFont="1" applyFill="1" applyAlignment="1">
      <alignment/>
      <protection/>
    </xf>
    <xf numFmtId="0" fontId="168" fillId="40" borderId="0" xfId="1348" applyFont="1" applyFill="1" applyAlignment="1">
      <alignment/>
      <protection/>
    </xf>
    <xf numFmtId="168" fontId="168" fillId="40" borderId="0" xfId="1348" applyNumberFormat="1" applyFont="1" applyFill="1" applyAlignment="1">
      <alignment/>
      <protection/>
    </xf>
    <xf numFmtId="0" fontId="173" fillId="32" borderId="0" xfId="1348" applyFont="1" applyFill="1" applyAlignment="1">
      <alignment vertical="center" wrapText="1"/>
      <protection/>
    </xf>
    <xf numFmtId="0" fontId="172" fillId="32" borderId="0" xfId="1348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74" fillId="40" borderId="0" xfId="1348" applyFont="1" applyFill="1" applyAlignment="1">
      <alignment vertical="center" wrapText="1"/>
      <protection/>
    </xf>
  </cellXfs>
  <cellStyles count="1381">
    <cellStyle name="Normal" xfId="0"/>
    <cellStyle name=" 1" xfId="15"/>
    <cellStyle name="$" xfId="16"/>
    <cellStyle name="$_факторный анализ (февраль 2008-2009) " xfId="17"/>
    <cellStyle name="(Euro)" xfId="18"/>
    <cellStyle name=";;;" xfId="19"/>
    <cellStyle name="_ heading$" xfId="20"/>
    <cellStyle name="_ heading$_факторный анализ (февраль 2008-2009) " xfId="21"/>
    <cellStyle name="_ heading%" xfId="22"/>
    <cellStyle name="_ heading%_факторный анализ (февраль 2008-2009) " xfId="23"/>
    <cellStyle name="_ heading£" xfId="24"/>
    <cellStyle name="_ heading£_факторный анализ (февраль 2008-2009) " xfId="25"/>
    <cellStyle name="_ heading¥" xfId="26"/>
    <cellStyle name="_ heading¥_факторный анализ (февраль 2008-2009) " xfId="27"/>
    <cellStyle name="_ heading€" xfId="28"/>
    <cellStyle name="_ heading€_факторный анализ (февраль 2008-2009) " xfId="29"/>
    <cellStyle name="_ headingx" xfId="30"/>
    <cellStyle name="_ headingx_факторный анализ (февраль 2008-2009) " xfId="31"/>
    <cellStyle name="_%(SignOnly)" xfId="32"/>
    <cellStyle name="_%(SignOnly)_050128 - Verdi LBO Model_Invt Grade v2" xfId="33"/>
    <cellStyle name="_%(SignOnly)_050128 - Verdi LBO Model_Invt Grade v2_факторный анализ (февраль 2008-2009) " xfId="34"/>
    <cellStyle name="_%(SignOnly)_TOY SB" xfId="35"/>
    <cellStyle name="_%(SignOnly)_TOY SB_факторный анализ (февраль 2008-2009) " xfId="36"/>
    <cellStyle name="_%(SignOnly)_факторный анализ (февраль 2008-2009) " xfId="37"/>
    <cellStyle name="_%(SignSpaceOnly)" xfId="38"/>
    <cellStyle name="_%(SignSpaceOnly)_050128 - Verdi LBO Model_Invt Grade v2" xfId="39"/>
    <cellStyle name="_%(SignSpaceOnly)_050128 - Verdi LBO Model_Invt Grade v2_факторный анализ (февраль 2008-2009) " xfId="40"/>
    <cellStyle name="_%(SignSpaceOnly)_TOY SB" xfId="41"/>
    <cellStyle name="_%(SignSpaceOnly)_TOY SB_факторный анализ (февраль 2008-2009) " xfId="42"/>
    <cellStyle name="_%(SignSpaceOnly)_факторный анализ (февраль 2008-2009) " xfId="43"/>
    <cellStyle name="_0.0[1space]" xfId="44"/>
    <cellStyle name="_0.0[1space]_факторный анализ (февраль 2008-2009) " xfId="45"/>
    <cellStyle name="_0.0[2space]" xfId="46"/>
    <cellStyle name="_0.0[2space]_факторный анализ (февраль 2008-2009) " xfId="47"/>
    <cellStyle name="_0.0[3space]" xfId="48"/>
    <cellStyle name="_0.0[3space]_факторный анализ (февраль 2008-2009) " xfId="49"/>
    <cellStyle name="_0.0[4space]" xfId="50"/>
    <cellStyle name="_0.0[4space]_факторный анализ (февраль 2008-2009) " xfId="51"/>
    <cellStyle name="_0.00[1space]" xfId="52"/>
    <cellStyle name="_0.00[1space]_факторный анализ (февраль 2008-2009) " xfId="53"/>
    <cellStyle name="_0.00[2space]" xfId="54"/>
    <cellStyle name="_0.00[2space]_факторный анализ (февраль 2008-2009) " xfId="55"/>
    <cellStyle name="_0.00[3space]" xfId="56"/>
    <cellStyle name="_0.00[3space]_факторный анализ (февраль 2008-2009) " xfId="57"/>
    <cellStyle name="_0.00[4space]" xfId="58"/>
    <cellStyle name="_0.00[4space]_факторный анализ (февраль 2008-2009) " xfId="59"/>
    <cellStyle name="_0.00[5space]" xfId="60"/>
    <cellStyle name="_0.00[5space]_факторный анализ (февраль 2008-2009) " xfId="61"/>
    <cellStyle name="_0.00[6space]" xfId="62"/>
    <cellStyle name="_0.00[6space]_факторный анализ (февраль 2008-2009) " xfId="63"/>
    <cellStyle name="_0[1space]" xfId="64"/>
    <cellStyle name="_0[1space]_факторный анализ (февраль 2008-2009) " xfId="65"/>
    <cellStyle name="_0[2space]" xfId="66"/>
    <cellStyle name="_0[2space]_факторный анализ (февраль 2008-2009) " xfId="67"/>
    <cellStyle name="_0[3space]" xfId="68"/>
    <cellStyle name="_0[3space]_факторный анализ (февраль 2008-2009) " xfId="69"/>
    <cellStyle name="_0[4space]" xfId="70"/>
    <cellStyle name="_0[4space]_факторный анализ (февраль 2008-2009) " xfId="71"/>
    <cellStyle name="_Blue Shade" xfId="72"/>
    <cellStyle name="_comm" xfId="73"/>
    <cellStyle name="_comm_факторный анализ (февраль 2008-2009) " xfId="74"/>
    <cellStyle name="_Comma" xfId="75"/>
    <cellStyle name="_Comma_0.2_Marionnaud_DCF_March2002" xfId="76"/>
    <cellStyle name="_Comma_0.2_Marionnaud_DCF_March2002_факторный анализ (февраль 2008-2009) " xfId="77"/>
    <cellStyle name="_Comma_07 Model Alcatel OFD Sept-03" xfId="78"/>
    <cellStyle name="_Comma_07 Model Alcatel OFD Sept-03_факторный анализ (февраль 2008-2009) " xfId="79"/>
    <cellStyle name="_Comma_Accretion_Dilution_June21" xfId="80"/>
    <cellStyle name="_Comma_Accretion_Dilution_June21_факторный анализ (февраль 2008-2009) " xfId="81"/>
    <cellStyle name="_Comma_AVP" xfId="82"/>
    <cellStyle name="_Comma_AVP_факторный анализ (февраль 2008-2009) " xfId="83"/>
    <cellStyle name="_Comma_Book1" xfId="84"/>
    <cellStyle name="_Comma_Book1_факторный анализ (февраль 2008-2009) " xfId="85"/>
    <cellStyle name="_Comma_Canda DCF_Broker Numbers_Sep1" xfId="86"/>
    <cellStyle name="_Comma_Canda DCF_Broker Numbers_Sep1_факторный анализ (февраль 2008-2009) " xfId="87"/>
    <cellStyle name="_Comma_Casto DCF_Brokers_June22" xfId="88"/>
    <cellStyle name="_Comma_Casto DCF_Brokers_June22_факторный анализ (февраль 2008-2009) " xfId="89"/>
    <cellStyle name="_Comma_Casto DCF_June22" xfId="90"/>
    <cellStyle name="_Comma_Casto DCF_June22_факторный анализ (февраль 2008-2009) " xfId="91"/>
    <cellStyle name="_Comma_Ciervo DCF Final" xfId="92"/>
    <cellStyle name="_Comma_Ciervo_WACC" xfId="93"/>
    <cellStyle name="_Comma_Ciervo_WACC_факторный анализ (февраль 2008-2009) " xfId="94"/>
    <cellStyle name="_Comma_Comdot - gStyle Excel Slides" xfId="95"/>
    <cellStyle name="_Comma_Comdot - gStyle Excel Slides_факторный анализ (февраль 2008-2009) " xfId="96"/>
    <cellStyle name="_Comma_Comdot LBO Short Form - v3" xfId="97"/>
    <cellStyle name="_Comma_Comdot LBO Short Form - v3_факторный анализ (февраль 2008-2009) " xfId="98"/>
    <cellStyle name="_Comma_Continental DCF v6.0" xfId="99"/>
    <cellStyle name="_Comma_Continental DCF v6.0_факторный анализ (февраль 2008-2009) " xfId="100"/>
    <cellStyle name="_Comma_contribution_analysis" xfId="101"/>
    <cellStyle name="_Comma_contribution_analysis(1)" xfId="102"/>
    <cellStyle name="_Comma_contribution_analysis_model" xfId="103"/>
    <cellStyle name="_Comma_Credit Analysis" xfId="104"/>
    <cellStyle name="_Comma_Credit Analysis_факторный анализ (февраль 2008-2009) " xfId="105"/>
    <cellStyle name="_Comma_Data S&amp;T Acquisition charts" xfId="106"/>
    <cellStyle name="_Comma_Data S&amp;T Acquisition charts_факторный анализ (февраль 2008-2009) " xfId="107"/>
    <cellStyle name="_Comma_dcf" xfId="108"/>
    <cellStyle name="_Comma_dcf_факторный анализ (февраль 2008-2009) " xfId="109"/>
    <cellStyle name="_Comma_Deal Comp Luxury_May30" xfId="110"/>
    <cellStyle name="_Comma_Deal Comp Luxury_May30_факторный анализ (февраль 2008-2009) " xfId="111"/>
    <cellStyle name="_Comma_Financials &amp; Valuation v16 Indigo" xfId="112"/>
    <cellStyle name="_Comma_Financials &amp; Valuation v16 Indigo_факторный анализ (февраль 2008-2009) " xfId="113"/>
    <cellStyle name="_Comma_LBO (Post IM)" xfId="114"/>
    <cellStyle name="_Comma_LBO (Post IM)_факторный анализ (февраль 2008-2009) " xfId="115"/>
    <cellStyle name="_Comma_March 24- BIG .." xfId="116"/>
    <cellStyle name="_Comma_March 24- BIG .._факторный анализ (февраль 2008-2009) " xfId="117"/>
    <cellStyle name="_Comma_Marionnaud DCF Sept-03" xfId="118"/>
    <cellStyle name="_Comma_Marionnaud DCF Sept-03_факторный анализ (февраль 2008-2009) " xfId="119"/>
    <cellStyle name="_Comma_Marionnaud Model_15April" xfId="120"/>
    <cellStyle name="_Comma_Marionnaud Model_15April_факторный анализ (февраль 2008-2009) " xfId="121"/>
    <cellStyle name="_Comma_Marionnaud__DCF_Feb2002" xfId="122"/>
    <cellStyle name="_Comma_Marionnaud__DCF_Feb2002_факторный анализ (февраль 2008-2009) " xfId="123"/>
    <cellStyle name="_Comma_NTL finacials" xfId="124"/>
    <cellStyle name="_Comma_NTL finacials_факторный анализ (февраль 2008-2009) " xfId="125"/>
    <cellStyle name="_Comma_PIA_Van Gogh Analysis_Final" xfId="126"/>
    <cellStyle name="_Comma_PIA_Van Gogh Analysis_Final_факторный анализ (февраль 2008-2009) " xfId="127"/>
    <cellStyle name="_Comma_Prix de l'OCEANE" xfId="128"/>
    <cellStyle name="_Comma_Prix de l'OCEANE_факторный анализ (февраль 2008-2009) " xfId="129"/>
    <cellStyle name="_Comma_Projections Difference" xfId="130"/>
    <cellStyle name="_Comma_Projections Difference_факторный анализ (февраль 2008-2009) " xfId="131"/>
    <cellStyle name="_Comma_Samsara Model_250501_v2" xfId="132"/>
    <cellStyle name="_Comma_Samsara Model_250501_v2_факторный анализ (февраль 2008-2009) " xfId="133"/>
    <cellStyle name="_Comma_Sensitivity analysis on synergies (amended)" xfId="134"/>
    <cellStyle name="_Comma_Sensitivity analysis on synergies (amended)_факторный анализ (февраль 2008-2009) " xfId="135"/>
    <cellStyle name="_Comma_Sheet1" xfId="136"/>
    <cellStyle name="_Comma_Sheet1_факторный анализ (февраль 2008-2009) " xfId="137"/>
    <cellStyle name="_Comma_факторный анализ (февраль 2008-2009) " xfId="138"/>
    <cellStyle name="_Currency" xfId="139"/>
    <cellStyle name="_Currency_0.2_Marionnaud_DCF_March2002" xfId="140"/>
    <cellStyle name="_Currency_0.2_Marionnaud_DCF_March2002_факторный анализ (февраль 2008-2009) " xfId="141"/>
    <cellStyle name="_Currency_02 AVP Nexans&amp;Draka" xfId="142"/>
    <cellStyle name="_Currency_02 AVP Nexans&amp;Draka_факторный анализ (февраль 2008-2009) " xfId="143"/>
    <cellStyle name="_Currency_050128 - Verdi LBO Model_Invt Grade v2" xfId="144"/>
    <cellStyle name="_Currency_050128 - Verdi LBO Model_Invt Grade v2_050215 - Alternatives v7 - post IFRS - FFO post restr" xfId="145"/>
    <cellStyle name="_Currency_050128 - Verdi LBO Model_Invt Grade v2_050215 - Alternatives v7 - post IFRS - FFO post restr_факторный анализ (февраль 2008-2009) " xfId="146"/>
    <cellStyle name="_Currency_050128 - Verdi LBO Model_Invt Grade v2_факторный анализ (февраль 2008-2009) " xfId="147"/>
    <cellStyle name="_Currency_07 Model Alcatel OFD Sept-03" xfId="148"/>
    <cellStyle name="_Currency_07 Model Alcatel OFD Sept-03_050215 - Alternatives v7 - post IFRS - FFO post restr" xfId="149"/>
    <cellStyle name="_Currency_07 Model Alcatel OFD Sept-03_050215 - Alternatives v7 - post IFRS - FFO post restr_факторный анализ (февраль 2008-2009) " xfId="150"/>
    <cellStyle name="_Currency_07 Model Alcatel OFD Sept-03_факторный анализ (февраль 2008-2009) " xfId="151"/>
    <cellStyle name="_Currency_Accretion_Dilution_June21" xfId="152"/>
    <cellStyle name="_Currency_Accretion_Dilution_June21_факторный анализ (февраль 2008-2009) " xfId="153"/>
    <cellStyle name="_Currency_Auchan at various prices" xfId="154"/>
    <cellStyle name="_Currency_Auchan at various prices_050215 - Alternatives v7 - post IFRS - FFO post restr" xfId="155"/>
    <cellStyle name="_Currency_Auchan at various prices_050215 - Alternatives v7 - post IFRS - FFO post restr_факторный анализ (февраль 2008-2009) " xfId="156"/>
    <cellStyle name="_Currency_Auchan at various prices_факторный анализ (февраль 2008-2009) " xfId="157"/>
    <cellStyle name="_Currency_AVP" xfId="158"/>
    <cellStyle name="_Currency_AVP Sept 2003" xfId="159"/>
    <cellStyle name="_Currency_AVP Sept 2003_факторный анализ (февраль 2008-2009) " xfId="160"/>
    <cellStyle name="_Currency_AVP_факторный анализ (февраль 2008-2009) " xfId="161"/>
    <cellStyle name="_Currency_Book1" xfId="162"/>
    <cellStyle name="_Currency_Book1_0.2_Marionnaud_DCF_March2002" xfId="163"/>
    <cellStyle name="_Currency_Book1_0.2_Marionnaud_DCF_March2002_050215 - Alternatives v7 - post IFRS - FFO post restr" xfId="164"/>
    <cellStyle name="_Currency_Book1_0.2_Marionnaud_DCF_March2002_050215 - Alternatives v7 - post IFRS - FFO post restr_факторный анализ (февраль 2008-2009) " xfId="165"/>
    <cellStyle name="_Currency_Book1_0.2_Marionnaud_DCF_March2002_факторный анализ (февраль 2008-2009) " xfId="166"/>
    <cellStyle name="_Currency_Book1_CynthiasModel_Financials_22Feb" xfId="167"/>
    <cellStyle name="_Currency_Book1_CynthiasModel_Financials_22Feb_050215 - Alternatives v7 - post IFRS - FFO post restr" xfId="168"/>
    <cellStyle name="_Currency_Book1_CynthiasModel_Financials_22Feb_050215 - Alternatives v7 - post IFRS - FFO post restr_факторный анализ (февраль 2008-2009) " xfId="169"/>
    <cellStyle name="_Currency_Book1_CynthiasModel_Financials_22Feb_факторный анализ (февраль 2008-2009) " xfId="170"/>
    <cellStyle name="_Currency_Book1_факторный анализ (февраль 2008-2009) " xfId="171"/>
    <cellStyle name="_Currency_Cable in Europe CSC - Latest" xfId="172"/>
    <cellStyle name="_Currency_Cable in Europe CSC - Latest_факторный анализ (февраль 2008-2009) " xfId="173"/>
    <cellStyle name="_Currency_Canda DCF_Broker Numbers_Sep1" xfId="174"/>
    <cellStyle name="_Currency_Canda DCF_Broker Numbers_Sep1_факторный анализ (февраль 2008-2009) " xfId="175"/>
    <cellStyle name="_Currency_Casto DCF_Brokers_June22" xfId="176"/>
    <cellStyle name="_Currency_Casto DCF_Brokers_June22_факторный анализ (февраль 2008-2009) " xfId="177"/>
    <cellStyle name="_Currency_Casto DCF_June22" xfId="178"/>
    <cellStyle name="_Currency_Casto DCF_June22_факторный анализ (февраль 2008-2009) " xfId="179"/>
    <cellStyle name="_Currency_CBD Model Master" xfId="180"/>
    <cellStyle name="_Currency_CBD Model Master_050215 - Alternatives v7 - post IFRS - FFO post restr" xfId="181"/>
    <cellStyle name="_Currency_CBD Model Master_050215 - Alternatives v7 - post IFRS - FFO post restr_факторный анализ (февраль 2008-2009) " xfId="182"/>
    <cellStyle name="_Currency_CBD Model Master_факторный анализ (февраль 2008-2009) " xfId="183"/>
    <cellStyle name="_Currency_Ciervo_WACC" xfId="184"/>
    <cellStyle name="_Currency_Ciervo_WACC_факторный анализ (февраль 2008-2009) " xfId="185"/>
    <cellStyle name="_Currency_Clean LBO Model_2003" xfId="186"/>
    <cellStyle name="_Currency_Clean LBO Model_2003_050215 - Alternatives v7 - post IFRS - FFO post restr" xfId="187"/>
    <cellStyle name="_Currency_Clean LBO Model_2003_050215 - Alternatives v7 - post IFRS - FFO post restr_факторный анализ (февраль 2008-2009) " xfId="188"/>
    <cellStyle name="_Currency_Clean LBO Model_2003_факторный анализ (февраль 2008-2009) " xfId="189"/>
    <cellStyle name="_Currency_Comdot - gStyle Excel Slides" xfId="190"/>
    <cellStyle name="_Currency_Comdot - gStyle Excel Slides_050215 - Alternatives v7 - post IFRS - FFO post restr" xfId="191"/>
    <cellStyle name="_Currency_Comdot - gStyle Excel Slides_050215 - Alternatives v7 - post IFRS - FFO post restr_факторный анализ (февраль 2008-2009) " xfId="192"/>
    <cellStyle name="_Currency_Comdot - gStyle Excel Slides_факторный анализ (февраль 2008-2009) " xfId="193"/>
    <cellStyle name="_Currency_Comdot LBO Short Form - v3" xfId="194"/>
    <cellStyle name="_Currency_Comdot LBO Short Form - v3_факторный анализ (февраль 2008-2009) " xfId="195"/>
    <cellStyle name="_Currency_Continental DCF v6.0" xfId="196"/>
    <cellStyle name="_Currency_Continental DCF v6.0_050215 - Alternatives v7 - post IFRS - FFO post restr" xfId="197"/>
    <cellStyle name="_Currency_Continental DCF v6.0_050215 - Alternatives v7 - post IFRS - FFO post restr_факторный анализ (февраль 2008-2009) " xfId="198"/>
    <cellStyle name="_Currency_Continental DCF v6.0_факторный анализ (февраль 2008-2009) " xfId="199"/>
    <cellStyle name="_Currency_contribution_analysis" xfId="200"/>
    <cellStyle name="_Currency_contribution_analysis(1)" xfId="201"/>
    <cellStyle name="_Currency_contribution_analysis_model" xfId="202"/>
    <cellStyle name="_Currency_Credit Analysis" xfId="203"/>
    <cellStyle name="_Currency_Credit Analysis_050215 - Alternatives v7 - post IFRS - FFO post restr" xfId="204"/>
    <cellStyle name="_Currency_Credit Analysis_050215 - Alternatives v7 - post IFRS - FFO post restr_факторный анализ (февраль 2008-2009) " xfId="205"/>
    <cellStyle name="_Currency_Credit Analysis_факторный анализ (февраль 2008-2009) " xfId="206"/>
    <cellStyle name="_Currency_CSC 170400" xfId="207"/>
    <cellStyle name="_Currency_CSC 170400_050215 - Alternatives v7 - post IFRS - FFO post restr" xfId="208"/>
    <cellStyle name="_Currency_CSC 170400_050215 - Alternatives v7 - post IFRS - FFO post restr_факторный анализ (февраль 2008-2009) " xfId="209"/>
    <cellStyle name="_Currency_CSC 170400_факторный анализ (февраль 2008-2009) " xfId="210"/>
    <cellStyle name="_Currency_CSC Cons Elec" xfId="211"/>
    <cellStyle name="_Currency_CSC Cons Elec_факторный анализ (февраль 2008-2009) " xfId="212"/>
    <cellStyle name="_Currency_Data S&amp;T Acquisition charts" xfId="213"/>
    <cellStyle name="_Currency_Data S&amp;T Acquisition charts_факторный анализ (февраль 2008-2009) " xfId="214"/>
    <cellStyle name="_Currency_dcf" xfId="215"/>
    <cellStyle name="_Currency_DCF - July 2, 2001" xfId="216"/>
    <cellStyle name="_Currency_DCF - July 2, 2001_050215 - Alternatives v7 - post IFRS - FFO post restr" xfId="217"/>
    <cellStyle name="_Currency_DCF - July 2, 2001_050215 - Alternatives v7 - post IFRS - FFO post restr_факторный анализ (февраль 2008-2009) " xfId="218"/>
    <cellStyle name="_Currency_DCF - July 2, 2001_факторный анализ (февраль 2008-2009) " xfId="219"/>
    <cellStyle name="_Currency_dcf_факторный анализ (февраль 2008-2009) " xfId="220"/>
    <cellStyle name="_Currency_Deal Comp Luxury_May30" xfId="221"/>
    <cellStyle name="_Currency_Deal Comp Luxury_May30_факторный анализ (февраль 2008-2009) " xfId="222"/>
    <cellStyle name="_Currency_Deployment Estimates" xfId="223"/>
    <cellStyle name="_Currency_Deployment Estimates_050215 - Alternatives v7 - post IFRS - FFO post restr" xfId="224"/>
    <cellStyle name="_Currency_Deployment Estimates_050215 - Alternatives v7 - post IFRS - FFO post restr_факторный анализ (февраль 2008-2009) " xfId="225"/>
    <cellStyle name="_Currency_Deployment Estimates_факторный анализ (февраль 2008-2009) " xfId="226"/>
    <cellStyle name="_Currency_EMPE fin" xfId="227"/>
    <cellStyle name="_Currency_Euston DCF" xfId="228"/>
    <cellStyle name="_Currency_Euston DCF_050215 - Alternatives v7 - post IFRS - FFO post restr" xfId="229"/>
    <cellStyle name="_Currency_Euston DCF_050215 - Alternatives v7 - post IFRS - FFO post restr_факторный анализ (февраль 2008-2009) " xfId="230"/>
    <cellStyle name="_Currency_Euston DCF_факторный анализ (февраль 2008-2009) " xfId="231"/>
    <cellStyle name="_Currency_Example Output Sheets" xfId="232"/>
    <cellStyle name="_Currency_Financials &amp; Valuation v16 Indigo" xfId="233"/>
    <cellStyle name="_Currency_Financials &amp; Valuation v16 Indigo_050215 - Alternatives v7 - post IFRS - FFO post restr" xfId="234"/>
    <cellStyle name="_Currency_Financials &amp; Valuation v16 Indigo_050215 - Alternatives v7 - post IFRS - FFO post restr_факторный анализ (февраль 2008-2009) " xfId="235"/>
    <cellStyle name="_Currency_Financials &amp; Valuation v16 Indigo_факторный анализ (февраль 2008-2009) " xfId="236"/>
    <cellStyle name="_Currency_Financials &amp; Valuation v3_CB" xfId="237"/>
    <cellStyle name="_Currency_Financials &amp; Valuation v3_CB_факторный анализ (февраль 2008-2009) " xfId="238"/>
    <cellStyle name="_Currency_Financials &amp; Valuation v5" xfId="239"/>
    <cellStyle name="_Currency_Financials &amp; Valuation v5_факторный анализ (февраль 2008-2009) " xfId="240"/>
    <cellStyle name="_Currency_Financials and Valuation 3 - cases analysis" xfId="241"/>
    <cellStyle name="_Currency_Financials and Valuation 3 - cases analysis_факторный анализ (февраль 2008-2009) " xfId="242"/>
    <cellStyle name="_Currency_Financials and valuation 5" xfId="243"/>
    <cellStyle name="_Currency_Financials and valuation 5_факторный анализ (февраль 2008-2009) " xfId="244"/>
    <cellStyle name="_Currency_Florida consensus estimates" xfId="245"/>
    <cellStyle name="_Currency_Florida consensus estimates_факторный анализ (февраль 2008-2009) " xfId="246"/>
    <cellStyle name="_Currency_Gucci_model_13062001_v21" xfId="247"/>
    <cellStyle name="_Currency_Gucci_model_13062001_v21_050215 - Alternatives v7 - post IFRS - FFO post restr" xfId="248"/>
    <cellStyle name="_Currency_Gucci_model_13062001_v21_050215 - Alternatives v7 - post IFRS - FFO post restr_факторный анализ (февраль 2008-2009) " xfId="249"/>
    <cellStyle name="_Currency_Gucci_model_13062001_v21_факторный анализ (февраль 2008-2009) " xfId="250"/>
    <cellStyle name="_Currency_JV accounting" xfId="251"/>
    <cellStyle name="_Currency_JV accounting_факторный анализ (февраль 2008-2009) " xfId="252"/>
    <cellStyle name="_Currency_LAZARD, COMPARAISON" xfId="253"/>
    <cellStyle name="_Currency_LAZARD, COMPARAISON_факторный анализ (февраль 2008-2009) " xfId="254"/>
    <cellStyle name="_Currency_LBO (Post IM)" xfId="255"/>
    <cellStyle name="_Currency_LBO (Post IM)_факторный анализ (февраль 2008-2009) " xfId="256"/>
    <cellStyle name="_Currency_LBO Output_30_07_2000" xfId="257"/>
    <cellStyle name="_Currency_LBO_Model_52" xfId="258"/>
    <cellStyle name="_Currency_LBO_Model_52_факторный анализ (февраль 2008-2009) " xfId="259"/>
    <cellStyle name="_Currency_lbo_short_form" xfId="260"/>
    <cellStyle name="_Currency_lbo_short_form_факторный анализ (февраль 2008-2009) " xfId="261"/>
    <cellStyle name="_Currency_LPD_Analysis" xfId="262"/>
    <cellStyle name="_Currency_LPD_Analysis_факторный анализ (февраль 2008-2009) " xfId="263"/>
    <cellStyle name="_Currency_March 24- BIG .." xfId="264"/>
    <cellStyle name="_Currency_March 24- BIG .._050215 - Alternatives v7 - post IFRS - FFO post restr" xfId="265"/>
    <cellStyle name="_Currency_March 24- BIG .._050215 - Alternatives v7 - post IFRS - FFO post restr_факторный анализ (февраль 2008-2009) " xfId="266"/>
    <cellStyle name="_Currency_March 24- BIG .._факторный анализ (февраль 2008-2009) " xfId="267"/>
    <cellStyle name="_Currency_Marionnaud DCF Sept-03" xfId="268"/>
    <cellStyle name="_Currency_Marionnaud DCF Sept-03_факторный анализ (февраль 2008-2009) " xfId="269"/>
    <cellStyle name="_Currency_Marionnaud LBO Model_Mar2003" xfId="270"/>
    <cellStyle name="_Currency_Marionnaud LBO Model_Mar2003_050215 - Alternatives v7 - post IFRS - FFO post restr" xfId="271"/>
    <cellStyle name="_Currency_Marionnaud LBO Model_Mar2003_050215 - Alternatives v7 - post IFRS - FFO post restr_факторный анализ (февраль 2008-2009) " xfId="272"/>
    <cellStyle name="_Currency_Marionnaud LBO Model_Mar2003_факторный анализ (февраль 2008-2009) " xfId="273"/>
    <cellStyle name="_Currency_Marionnaud Model_15April" xfId="274"/>
    <cellStyle name="_Currency_Marionnaud Model_15April_факторный анализ (февраль 2008-2009) " xfId="275"/>
    <cellStyle name="_Currency_Marionnaud__DCF_Feb2002" xfId="276"/>
    <cellStyle name="_Currency_Marionnaud__DCF_Feb2002_факторный анализ (февраль 2008-2009) " xfId="277"/>
    <cellStyle name="_Currency_Merger Plans" xfId="278"/>
    <cellStyle name="_Currency_Merger Plans_факторный анализ (февраль 2008-2009) " xfId="279"/>
    <cellStyle name="_Currency_Model Template 14-nov-01" xfId="280"/>
    <cellStyle name="_Currency_Model Template 14-nov-01_факторный анализ (февраль 2008-2009) " xfId="281"/>
    <cellStyle name="_Currency_old Preliminary DCF 2" xfId="282"/>
    <cellStyle name="_Currency_old Preliminary DCF 2_факторный анализ (февраль 2008-2009) " xfId="283"/>
    <cellStyle name="_Currency_options analysis" xfId="284"/>
    <cellStyle name="_Currency_options analysis_050215 - Alternatives v7 - post IFRS - FFO post restr" xfId="285"/>
    <cellStyle name="_Currency_options analysis_050215 - Alternatives v7 - post IFRS - FFO post restr_факторный анализ (февраль 2008-2009) " xfId="286"/>
    <cellStyle name="_Currency_options analysis_факторный анализ (февраль 2008-2009) " xfId="287"/>
    <cellStyle name="_Currency_Options_Converts" xfId="288"/>
    <cellStyle name="_Currency_Options_Converts_050215 - Alternatives v7 - post IFRS - FFO post restr" xfId="289"/>
    <cellStyle name="_Currency_Options_Converts_050215 - Alternatives v7 - post IFRS - FFO post restr_факторный анализ (февраль 2008-2009) " xfId="290"/>
    <cellStyle name="_Currency_Options_Converts_факторный анализ (февраль 2008-2009) " xfId="291"/>
    <cellStyle name="_Currency_PIA_Van Gogh Analysis_Final" xfId="292"/>
    <cellStyle name="_Currency_PIA_Van Gogh Analysis_Final_050215 - Alternatives v7 - post IFRS - FFO post restr" xfId="293"/>
    <cellStyle name="_Currency_PIA_Van Gogh Analysis_Final_050215 - Alternatives v7 - post IFRS - FFO post restr_факторный анализ (февраль 2008-2009) " xfId="294"/>
    <cellStyle name="_Currency_PIA_Van Gogh Analysis_Final_факторный анализ (февраль 2008-2009) " xfId="295"/>
    <cellStyle name="_Currency_Prix de l'OCEANE" xfId="296"/>
    <cellStyle name="_Currency_Prix de l'OCEANE_050215 - Alternatives v7 - post IFRS - FFO post restr" xfId="297"/>
    <cellStyle name="_Currency_Prix de l'OCEANE_050215 - Alternatives v7 - post IFRS - FFO post restr_факторный анализ (февраль 2008-2009) " xfId="298"/>
    <cellStyle name="_Currency_Prix de l'OCEANE_факторный анализ (февраль 2008-2009) " xfId="299"/>
    <cellStyle name="_Currency_Projections Difference" xfId="300"/>
    <cellStyle name="_Currency_Projections Difference_факторный анализ (февраль 2008-2009) " xfId="301"/>
    <cellStyle name="_Currency_Public Mkt Valuation Summary" xfId="302"/>
    <cellStyle name="_Currency_Public Mkt Valuation Summary_050215 - Alternatives v7 - post IFRS - FFO post restr" xfId="303"/>
    <cellStyle name="_Currency_Public Mkt Valuation Summary_050215 - Alternatives v7 - post IFRS - FFO post restr_факторный анализ (февраль 2008-2009) " xfId="304"/>
    <cellStyle name="_Currency_Public Mkt Valuation Summary_факторный анализ (февраль 2008-2009) " xfId="305"/>
    <cellStyle name="_Currency_Relative Contribution Analysis 04" xfId="306"/>
    <cellStyle name="_Currency_Relative Contribution Analysis 04_факторный анализ (февраль 2008-2009) " xfId="307"/>
    <cellStyle name="_Currency_Royal Kansas  DCF2" xfId="308"/>
    <cellStyle name="_Currency_Royal Kansas  DCF2_факторный анализ (февраль 2008-2009) " xfId="309"/>
    <cellStyle name="_Currency_Samsara Model_250501_v2" xfId="310"/>
    <cellStyle name="_Currency_Samsara Model_250501_v2_050215 - Alternatives v7 - post IFRS - FFO post restr" xfId="311"/>
    <cellStyle name="_Currency_Samsara Model_250501_v2_050215 - Alternatives v7 - post IFRS - FFO post restr_факторный анализ (февраль 2008-2009) " xfId="312"/>
    <cellStyle name="_Currency_Samsara Model_250501_v2_факторный анализ (февраль 2008-2009) " xfId="313"/>
    <cellStyle name="_Currency_Schneider Elec Contribution Analysis" xfId="314"/>
    <cellStyle name="_Currency_Schneider Elec Contribution Analysis_050215 - Alternatives v7 - post IFRS - FFO post restr" xfId="315"/>
    <cellStyle name="_Currency_Schneider Elec Contribution Analysis_050215 - Alternatives v7 - post IFRS - FFO post restr_факторный анализ (февраль 2008-2009) " xfId="316"/>
    <cellStyle name="_Currency_Schneider Elec Contribution Analysis_факторный анализ (февраль 2008-2009) " xfId="317"/>
    <cellStyle name="_Currency_Sensitivity analysis on synergies (amended)" xfId="318"/>
    <cellStyle name="_Currency_Sensitivity analysis on synergies (amended)_факторный анализ (февраль 2008-2009) " xfId="319"/>
    <cellStyle name="_Currency_Sheet1" xfId="320"/>
    <cellStyle name="_Currency_Sheet1_050215 - Alternatives v7 - post IFRS - FFO post restr" xfId="321"/>
    <cellStyle name="_Currency_Sheet1_050215 - Alternatives v7 - post IFRS - FFO post restr_факторный анализ (февраль 2008-2009) " xfId="322"/>
    <cellStyle name="_Currency_Sheet1_факторный анализ (февраль 2008-2009) " xfId="323"/>
    <cellStyle name="_Currency_Sketch5 - Montana Impact" xfId="324"/>
    <cellStyle name="_Currency_Sketch5 - Montana Impact_факторный анализ (февраль 2008-2009) " xfId="325"/>
    <cellStyle name="_Currency_thomson debt1" xfId="326"/>
    <cellStyle name="_Currency_thomson debt1_050215 - Alternatives v7 - post IFRS - FFO post restr" xfId="327"/>
    <cellStyle name="_Currency_thomson debt1_050215 - Alternatives v7 - post IFRS - FFO post restr_факторный анализ (февраль 2008-2009) " xfId="328"/>
    <cellStyle name="_Currency_thomson debt1_факторный анализ (февраль 2008-2009) " xfId="329"/>
    <cellStyle name="_Currency_TOY SB" xfId="330"/>
    <cellStyle name="_Currency_TOY SB_050215 - Alternatives v7 - post IFRS - FFO post restr" xfId="331"/>
    <cellStyle name="_Currency_TOY SB_050215 - Alternatives v7 - post IFRS - FFO post restr_факторный анализ (февраль 2008-2009) " xfId="332"/>
    <cellStyle name="_Currency_TOY SB_факторный анализ (февраль 2008-2009) " xfId="333"/>
    <cellStyle name="_Currency_Valuation Model - 8 oct" xfId="334"/>
    <cellStyle name="_Currency_Valuation Model - 8 oct_050215 - Alternatives v7 - post IFRS - FFO post restr" xfId="335"/>
    <cellStyle name="_Currency_Valuation Model - 8 oct_050215 - Alternatives v7 - post IFRS - FFO post restr_факторный анализ (февраль 2008-2009) " xfId="336"/>
    <cellStyle name="_Currency_Valuation Model - 8 oct_факторный анализ (февраль 2008-2009) " xfId="337"/>
    <cellStyle name="_Currency_факторный анализ (февраль 2008-2009) " xfId="338"/>
    <cellStyle name="_CurrencySpace" xfId="339"/>
    <cellStyle name="_CurrencySpace_0.2_Marionnaud_DCF_March2002" xfId="340"/>
    <cellStyle name="_CurrencySpace_07 Model Alcatel OFD Sept-03" xfId="341"/>
    <cellStyle name="_CurrencySpace_07 Model Alcatel OFD Sept-03_факторный анализ (февраль 2008-2009) " xfId="342"/>
    <cellStyle name="_CurrencySpace_Accretion_Dilution_June21" xfId="343"/>
    <cellStyle name="_CurrencySpace_Accretion_Dilution_June21_факторный анализ (февраль 2008-2009) " xfId="344"/>
    <cellStyle name="_CurrencySpace_AVP" xfId="345"/>
    <cellStyle name="_CurrencySpace_Book1" xfId="346"/>
    <cellStyle name="_CurrencySpace_Canda DCF_Broker Numbers_Sep1" xfId="347"/>
    <cellStyle name="_CurrencySpace_Casto DCF_Brokers_June22" xfId="348"/>
    <cellStyle name="_CurrencySpace_Casto DCF_June22" xfId="349"/>
    <cellStyle name="_CurrencySpace_Comdot - gStyle Excel Slides" xfId="350"/>
    <cellStyle name="_CurrencySpace_Comdot - gStyle Excel Slides_факторный анализ (февраль 2008-2009) " xfId="351"/>
    <cellStyle name="_CurrencySpace_Comdot LBO Short Form - v3" xfId="352"/>
    <cellStyle name="_CurrencySpace_Continental DCF v6.0" xfId="353"/>
    <cellStyle name="_CurrencySpace_contribution_analysis" xfId="354"/>
    <cellStyle name="_CurrencySpace_contribution_analysis(1)" xfId="355"/>
    <cellStyle name="_CurrencySpace_contribution_analysis_model" xfId="356"/>
    <cellStyle name="_CurrencySpace_Credit Analysis" xfId="357"/>
    <cellStyle name="_CurrencySpace_Credit Analysis_факторный анализ (февраль 2008-2009) " xfId="358"/>
    <cellStyle name="_CurrencySpace_Data S&amp;T Acquisition charts" xfId="359"/>
    <cellStyle name="_CurrencySpace_Data S&amp;T Acquisition charts_факторный анализ (февраль 2008-2009) " xfId="360"/>
    <cellStyle name="_CurrencySpace_dcf" xfId="361"/>
    <cellStyle name="_CurrencySpace_Deal Comp Luxury_May30" xfId="362"/>
    <cellStyle name="_CurrencySpace_Financials &amp; Valuation v16 Indigo" xfId="363"/>
    <cellStyle name="_CurrencySpace_LBO (Post IM)" xfId="364"/>
    <cellStyle name="_CurrencySpace_March 24- BIG .." xfId="365"/>
    <cellStyle name="_CurrencySpace_Marionnaud DCF Sept-03" xfId="366"/>
    <cellStyle name="_CurrencySpace_Marionnaud DCF Sept-03_факторный анализ (февраль 2008-2009) " xfId="367"/>
    <cellStyle name="_CurrencySpace_Marionnaud Model_15April" xfId="368"/>
    <cellStyle name="_CurrencySpace_Marionnaud Model_15April_факторный анализ (февраль 2008-2009) " xfId="369"/>
    <cellStyle name="_CurrencySpace_Marionnaud__DCF_Feb2002" xfId="370"/>
    <cellStyle name="_CurrencySpace_Marionnaud__DCF_Feb2002_факторный анализ (февраль 2008-2009) " xfId="371"/>
    <cellStyle name="_CurrencySpace_PIA_Van Gogh Analysis_Final" xfId="372"/>
    <cellStyle name="_CurrencySpace_PIA_Van Gogh Analysis_Final_факторный анализ (февраль 2008-2009) " xfId="373"/>
    <cellStyle name="_CurrencySpace_Prix de l'OCEANE" xfId="374"/>
    <cellStyle name="_CurrencySpace_Prix de l'OCEANE_факторный анализ (февраль 2008-2009) " xfId="375"/>
    <cellStyle name="_CurrencySpace_Projections Difference" xfId="376"/>
    <cellStyle name="_CurrencySpace_Samsara Model_250501_v2" xfId="377"/>
    <cellStyle name="_CurrencySpace_Sensitivity analysis on synergies (amended)" xfId="378"/>
    <cellStyle name="_CurrencySpace_Sheet1" xfId="379"/>
    <cellStyle name="_Dollar" xfId="380"/>
    <cellStyle name="_Dollar_050215 - Alternatives v7 - post IFRS - FFO post restr" xfId="381"/>
    <cellStyle name="_Dollar_050215 - Alternatives v7 - post IFRS - FFO post restr_факторный анализ (февраль 2008-2009) " xfId="382"/>
    <cellStyle name="_Dollar_October 12 - BIG CSC Auto update" xfId="383"/>
    <cellStyle name="_Dollar_October 12 - BIG CSC Auto update_факторный анализ (февраль 2008-2009) " xfId="384"/>
    <cellStyle name="_Dollar_факторный анализ (февраль 2008-2009) " xfId="385"/>
    <cellStyle name="_e-plus debt - Machado1" xfId="386"/>
    <cellStyle name="_e-plus debt - Machado1_факторный анализ (февраль 2008-2009) " xfId="387"/>
    <cellStyle name="_Euro" xfId="388"/>
    <cellStyle name="_Euro_050128 - Verdi LBO Model_Invt Grade v2" xfId="389"/>
    <cellStyle name="_Euro_050128 - Verdi LBO Model_Invt Grade v2_факторный анализ (февраль 2008-2009) " xfId="390"/>
    <cellStyle name="_Euro_TOY SB" xfId="391"/>
    <cellStyle name="_Euro_TOY SB_факторный анализ (февраль 2008-2009) " xfId="392"/>
    <cellStyle name="_Euro_факторный анализ (февраль 2008-2009) " xfId="393"/>
    <cellStyle name="_Heading" xfId="394"/>
    <cellStyle name="_Heading_050128 - Verdi LBO Model_Invt Grade v2" xfId="395"/>
    <cellStyle name="_Heading_Credit Analysis" xfId="396"/>
    <cellStyle name="_Heading_Credit Analysis_факторный анализ (февраль 2008-2009) " xfId="397"/>
    <cellStyle name="_Heading_Operating model Van Gogh v3" xfId="398"/>
    <cellStyle name="_Heading_Operating model Van Gogh v3_факторный анализ (февраль 2008-2009) " xfId="399"/>
    <cellStyle name="_Heading_PIA_Van Gogh Analysis_Final" xfId="400"/>
    <cellStyle name="_Heading_PIA_Van Gogh Analysis_Final_факторный анализ (февраль 2008-2009) " xfId="401"/>
    <cellStyle name="_Heading_prestemp" xfId="402"/>
    <cellStyle name="_Heading_prestemp_факторный анализ (февраль 2008-2009) " xfId="403"/>
    <cellStyle name="_Heading_Prix de l'OCEANE" xfId="404"/>
    <cellStyle name="_Heading_Prix de l'OCEANE_факторный анализ (февраль 2008-2009) " xfId="405"/>
    <cellStyle name="_Heading_Sheet1" xfId="406"/>
    <cellStyle name="_Heading_TOY SB" xfId="407"/>
    <cellStyle name="_Heading_Van Gogh Short LBO Model" xfId="408"/>
    <cellStyle name="_Heading_факторный анализ (февраль 2008-2009) " xfId="409"/>
    <cellStyle name="_Highlight" xfId="410"/>
    <cellStyle name="_KPN Fixed" xfId="411"/>
    <cellStyle name="_Multiple" xfId="412"/>
    <cellStyle name="_Multiple_0.2_Marionnaud_DCF_March2002" xfId="413"/>
    <cellStyle name="_Multiple_0.2_Marionnaud_DCF_March2002_факторный анализ (февраль 2008-2009) " xfId="414"/>
    <cellStyle name="_Multiple_050128 - Verdi LBO Model_Invt Grade v2" xfId="415"/>
    <cellStyle name="_Multiple_050128 - Verdi LBO Model_Invt Grade v2_факторный анализ (февраль 2008-2009) " xfId="416"/>
    <cellStyle name="_Multiple_07 Model Alcatel OFD Sept-03" xfId="417"/>
    <cellStyle name="_Multiple_07 Model Alcatel OFD Sept-03_факторный анализ (февраль 2008-2009) " xfId="418"/>
    <cellStyle name="_Multiple_Accretion_Dilution_June21" xfId="419"/>
    <cellStyle name="_Multiple_Accretion_Dilution_June21_факторный анализ (февраль 2008-2009) " xfId="420"/>
    <cellStyle name="_Multiple_Accretion_Management_19Sep" xfId="421"/>
    <cellStyle name="_Multiple_Accretion_Management_19Sep_факторный анализ (февраль 2008-2009) " xfId="422"/>
    <cellStyle name="_Multiple_Accretion_Management_21Aug.2" xfId="423"/>
    <cellStyle name="_Multiple_Accretion_Management_21Aug.2_факторный анализ (февраль 2008-2009) " xfId="424"/>
    <cellStyle name="_Multiple_Accretion_Management_Sep1" xfId="425"/>
    <cellStyle name="_Multiple_Accretion_Management_Sep1_факторный анализ (февраль 2008-2009) " xfId="426"/>
    <cellStyle name="_Multiple_AVP" xfId="427"/>
    <cellStyle name="_Multiple_AVP_факторный анализ (февраль 2008-2009) " xfId="428"/>
    <cellStyle name="_Multiple_Book1" xfId="429"/>
    <cellStyle name="_Multiple_Book1_факторный анализ (февраль 2008-2009) " xfId="430"/>
    <cellStyle name="_Multiple_Book21" xfId="431"/>
    <cellStyle name="_Multiple_Book21_факторный анализ (февраль 2008-2009) " xfId="432"/>
    <cellStyle name="_Multiple_Canda DCF_Broker Numbers_Sep1" xfId="433"/>
    <cellStyle name="_Multiple_Canda DCF_Broker Numbers_Sep1_факторный анализ (февраль 2008-2009) " xfId="434"/>
    <cellStyle name="_Multiple_Casto DCF_Brokers_June22" xfId="435"/>
    <cellStyle name="_Multiple_Casto DCF_Brokers_June22_факторный анализ (февраль 2008-2009) " xfId="436"/>
    <cellStyle name="_Multiple_Casto DCF_June22" xfId="437"/>
    <cellStyle name="_Multiple_Casto DCF_June22_факторный анализ (февраль 2008-2009) " xfId="438"/>
    <cellStyle name="_Multiple_Comdot - gStyle Excel Slides" xfId="439"/>
    <cellStyle name="_Multiple_Comdot - gStyle Excel Slides_факторный анализ (февраль 2008-2009) " xfId="440"/>
    <cellStyle name="_Multiple_Comdot LBO Short Form - v3" xfId="441"/>
    <cellStyle name="_Multiple_Comdot LBO Short Form - v3_факторный анализ (февраль 2008-2009) " xfId="442"/>
    <cellStyle name="_Multiple_Continental DCF v6.0" xfId="443"/>
    <cellStyle name="_Multiple_Continental DCF v6.0_факторный анализ (февраль 2008-2009) " xfId="444"/>
    <cellStyle name="_Multiple_Contribution Analysis_Brokers_Sep2" xfId="445"/>
    <cellStyle name="_Multiple_Contribution Analysis_Brokers_Sep2_факторный анализ (февраль 2008-2009) " xfId="446"/>
    <cellStyle name="_Multiple_Contribution Analysis_Brokers_Sep6" xfId="447"/>
    <cellStyle name="_Multiple_Contribution Analysis_Brokers_Sep6_факторный анализ (февраль 2008-2009) " xfId="448"/>
    <cellStyle name="_Multiple_contribution_analysis" xfId="449"/>
    <cellStyle name="_Multiple_contribution_analysis(1)" xfId="450"/>
    <cellStyle name="_Multiple_contribution_analysis_model" xfId="451"/>
    <cellStyle name="_Multiple_Credit Analysis" xfId="452"/>
    <cellStyle name="_Multiple_Credit Analysis_факторный анализ (февраль 2008-2009) " xfId="453"/>
    <cellStyle name="_Multiple_Data S&amp;T Acquisition charts" xfId="454"/>
    <cellStyle name="_Multiple_Data S&amp;T Acquisition charts_факторный анализ (февраль 2008-2009) " xfId="455"/>
    <cellStyle name="_Multiple_dcf" xfId="456"/>
    <cellStyle name="_Multiple_DCF - July 2, 2001" xfId="457"/>
    <cellStyle name="_Multiple_DCF - July 2, 2001_факторный анализ (февраль 2008-2009) " xfId="458"/>
    <cellStyle name="_Multiple_dcf_факторный анализ (февраль 2008-2009) " xfId="459"/>
    <cellStyle name="_Multiple_Deal Comp Luxury_May30" xfId="460"/>
    <cellStyle name="_Multiple_Deal Comp Luxury_May30_факторный анализ (февраль 2008-2009) " xfId="461"/>
    <cellStyle name="_Multiple_Financials &amp; Valuation v16 Indigo" xfId="462"/>
    <cellStyle name="_Multiple_Financials &amp; Valuation v16 Indigo_факторный анализ (февраль 2008-2009) " xfId="463"/>
    <cellStyle name="_Multiple_LBO (Post IM)" xfId="464"/>
    <cellStyle name="_Multiple_LBO (Post IM)_факторный анализ (февраль 2008-2009) " xfId="465"/>
    <cellStyle name="_Multiple_March 24- BIG .." xfId="466"/>
    <cellStyle name="_Multiple_March 24- BIG .._факторный анализ (февраль 2008-2009) " xfId="467"/>
    <cellStyle name="_Multiple_Marionnaud DCF Sept-03" xfId="468"/>
    <cellStyle name="_Multiple_Marionnaud DCF Sept-03_факторный анализ (февраль 2008-2009) " xfId="469"/>
    <cellStyle name="_Multiple_Marionnaud Model_15April" xfId="470"/>
    <cellStyle name="_Multiple_Marionnaud Model_15April_факторный анализ (февраль 2008-2009) " xfId="471"/>
    <cellStyle name="_Multiple_Marionnaud__DCF_Feb2002" xfId="472"/>
    <cellStyle name="_Multiple_Marionnaud__DCF_Feb2002_факторный анализ (февраль 2008-2009) " xfId="473"/>
    <cellStyle name="_Multiple_NKF_HomeDepot_2Aug" xfId="474"/>
    <cellStyle name="_Multiple_NKF_HomeDepot_2Aug_факторный анализ (февраль 2008-2009) " xfId="475"/>
    <cellStyle name="_Multiple_Options_Converts" xfId="476"/>
    <cellStyle name="_Multiple_Options_Converts_факторный анализ (февраль 2008-2009) " xfId="477"/>
    <cellStyle name="_Multiple_PIA_Van Gogh Analysis_Final" xfId="478"/>
    <cellStyle name="_Multiple_PIA_Van Gogh Analysis_Final_факторный анализ (февраль 2008-2009) " xfId="479"/>
    <cellStyle name="_Multiple_Prix de l'OCEANE" xfId="480"/>
    <cellStyle name="_Multiple_Prix de l'OCEANE_факторный анализ (февраль 2008-2009) " xfId="481"/>
    <cellStyle name="_Multiple_Projections Difference" xfId="482"/>
    <cellStyle name="_Multiple_Projections Difference_факторный анализ (февраль 2008-2009) " xfId="483"/>
    <cellStyle name="_Multiple_Samsara Model_250501_v2" xfId="484"/>
    <cellStyle name="_Multiple_Samsara Model_250501_v2_факторный анализ (февраль 2008-2009) " xfId="485"/>
    <cellStyle name="_Multiple_Sensitivity analysis on synergies (amended)" xfId="486"/>
    <cellStyle name="_Multiple_Sensitivity analysis on synergies (amended)_факторный анализ (февраль 2008-2009) " xfId="487"/>
    <cellStyle name="_Multiple_Sheet1" xfId="488"/>
    <cellStyle name="_Multiple_Sheet1_факторный анализ (февраль 2008-2009) " xfId="489"/>
    <cellStyle name="_Multiple_TOY SB" xfId="490"/>
    <cellStyle name="_Multiple_TOY SB_факторный анализ (февраль 2008-2009) " xfId="491"/>
    <cellStyle name="_Multiple_факторный анализ (февраль 2008-2009) " xfId="492"/>
    <cellStyle name="_MultipleSpace" xfId="493"/>
    <cellStyle name="_MultipleSpace_0.2_Marionnaud_DCF_March2002" xfId="494"/>
    <cellStyle name="_MultipleSpace_0.2_Marionnaud_DCF_March2002_факторный анализ (февраль 2008-2009) " xfId="495"/>
    <cellStyle name="_MultipleSpace_050128 - Verdi LBO Model_Invt Grade v2" xfId="496"/>
    <cellStyle name="_MultipleSpace_050128 - Verdi LBO Model_Invt Grade v2_факторный анализ (февраль 2008-2009) " xfId="497"/>
    <cellStyle name="_MultipleSpace_07 Model Alcatel OFD Sept-03" xfId="498"/>
    <cellStyle name="_MultipleSpace_07 Model Alcatel OFD Sept-03_факторный анализ (февраль 2008-2009) " xfId="499"/>
    <cellStyle name="_MultipleSpace_Accretion_Dilution_June21" xfId="500"/>
    <cellStyle name="_MultipleSpace_Accretion_Dilution_June21_факторный анализ (февраль 2008-2009) " xfId="501"/>
    <cellStyle name="_MultipleSpace_Accretion_Management_19Sep" xfId="502"/>
    <cellStyle name="_MultipleSpace_Accretion_Management_19Sep_факторный анализ (февраль 2008-2009) " xfId="503"/>
    <cellStyle name="_MultipleSpace_Accretion_Management_21Aug.2" xfId="504"/>
    <cellStyle name="_MultipleSpace_Accretion_Management_21Aug.2_факторный анализ (февраль 2008-2009) " xfId="505"/>
    <cellStyle name="_MultipleSpace_Accretion_Management_Sep1" xfId="506"/>
    <cellStyle name="_MultipleSpace_Accretion_Management_Sep1_факторный анализ (февраль 2008-2009) " xfId="507"/>
    <cellStyle name="_MultipleSpace_AVP" xfId="508"/>
    <cellStyle name="_MultipleSpace_AVP_факторный анализ (февраль 2008-2009) " xfId="509"/>
    <cellStyle name="_MultipleSpace_Book1" xfId="510"/>
    <cellStyle name="_MultipleSpace_Book1_факторный анализ (февраль 2008-2009) " xfId="511"/>
    <cellStyle name="_MultipleSpace_Book21" xfId="512"/>
    <cellStyle name="_MultipleSpace_Book21_факторный анализ (февраль 2008-2009) " xfId="513"/>
    <cellStyle name="_MultipleSpace_boutros" xfId="514"/>
    <cellStyle name="_MultipleSpace_boutros_факторный анализ (февраль 2008-2009) " xfId="515"/>
    <cellStyle name="_MultipleSpace_Canda DCF_Broker Numbers_Sep1" xfId="516"/>
    <cellStyle name="_MultipleSpace_Canda DCF_Broker Numbers_Sep1_факторный анализ (февраль 2008-2009) " xfId="517"/>
    <cellStyle name="_MultipleSpace_Casto DCF_Brokers_June22" xfId="518"/>
    <cellStyle name="_MultipleSpace_Casto DCF_Brokers_June22_факторный анализ (февраль 2008-2009) " xfId="519"/>
    <cellStyle name="_MultipleSpace_Casto DCF_June22" xfId="520"/>
    <cellStyle name="_MultipleSpace_Casto DCF_June22_факторный анализ (февраль 2008-2009) " xfId="521"/>
    <cellStyle name="_MultipleSpace_Comdot - gStyle Excel Slides" xfId="522"/>
    <cellStyle name="_MultipleSpace_Comdot - gStyle Excel Slides_факторный анализ (февраль 2008-2009) " xfId="523"/>
    <cellStyle name="_MultipleSpace_Continental DCF v6.0" xfId="524"/>
    <cellStyle name="_MultipleSpace_Continental DCF v6.0_факторный анализ (февраль 2008-2009) " xfId="525"/>
    <cellStyle name="_MultipleSpace_Contribution Analysis_Brokers_Sep2" xfId="526"/>
    <cellStyle name="_MultipleSpace_Contribution Analysis_Brokers_Sep2_факторный анализ (февраль 2008-2009) " xfId="527"/>
    <cellStyle name="_MultipleSpace_Contribution Analysis_Brokers_Sep6" xfId="528"/>
    <cellStyle name="_MultipleSpace_Contribution Analysis_Brokers_Sep6_факторный анализ (февраль 2008-2009) " xfId="529"/>
    <cellStyle name="_MultipleSpace_contribution_analysis" xfId="530"/>
    <cellStyle name="_MultipleSpace_contribution_analysis(1)" xfId="531"/>
    <cellStyle name="_MultipleSpace_contribution_analysis_model" xfId="532"/>
    <cellStyle name="_MultipleSpace_Credit Analysis" xfId="533"/>
    <cellStyle name="_MultipleSpace_Credit Analysis_факторный анализ (февраль 2008-2009) " xfId="534"/>
    <cellStyle name="_MultipleSpace_CSC 032400" xfId="535"/>
    <cellStyle name="_MultipleSpace_CSC 032400_факторный анализ (февраль 2008-2009) " xfId="536"/>
    <cellStyle name="_MultipleSpace_CSC_kkr_3_7_00" xfId="537"/>
    <cellStyle name="_MultipleSpace_CSC_kkr_3_7_00_факторный анализ (февраль 2008-2009) " xfId="538"/>
    <cellStyle name="_MultipleSpace_Data S&amp;T Acquisition charts" xfId="539"/>
    <cellStyle name="_MultipleSpace_Data S&amp;T Acquisition charts_факторный анализ (февраль 2008-2009) " xfId="540"/>
    <cellStyle name="_MultipleSpace_dcf" xfId="541"/>
    <cellStyle name="_MultipleSpace_DCF - July 2, 2001" xfId="542"/>
    <cellStyle name="_MultipleSpace_DCF - July 2, 2001_факторный анализ (февраль 2008-2009) " xfId="543"/>
    <cellStyle name="_MultipleSpace_dcf_факторный анализ (февраль 2008-2009) " xfId="544"/>
    <cellStyle name="_MultipleSpace_DCF-Synergies2" xfId="545"/>
    <cellStyle name="_MultipleSpace_DCF-Synergies2_факторный анализ (февраль 2008-2009) " xfId="546"/>
    <cellStyle name="_MultipleSpace_Deal Comp Luxury_May30" xfId="547"/>
    <cellStyle name="_MultipleSpace_Deal Comp Luxury_May30_факторный анализ (февраль 2008-2009) " xfId="548"/>
    <cellStyle name="_MultipleSpace_exhange_ratio_calculation" xfId="549"/>
    <cellStyle name="_MultipleSpace_exhange_ratio_calculation_факторный анализ (февраль 2008-2009) " xfId="550"/>
    <cellStyle name="_MultipleSpace_Financials &amp; Valuation v16 Indigo" xfId="551"/>
    <cellStyle name="_MultipleSpace_Financials &amp; Valuation v16 Indigo_факторный анализ (февраль 2008-2009) " xfId="552"/>
    <cellStyle name="_MultipleSpace_Kooper_Star_Merger Analysis_v5" xfId="553"/>
    <cellStyle name="_MultipleSpace_Kooper_Star_Merger Analysis_v5_факторный анализ (февраль 2008-2009) " xfId="554"/>
    <cellStyle name="_MultipleSpace_Kooper_Star_Merger Analysis_v6" xfId="555"/>
    <cellStyle name="_MultipleSpace_Kooper_Star_Merger Analysis_v6_факторный анализ (февраль 2008-2009) " xfId="556"/>
    <cellStyle name="_MultipleSpace_Kooper_Star_Merger Plan 1.10.00" xfId="557"/>
    <cellStyle name="_MultipleSpace_Kooper_Star_Merger Plan 1.10.00_факторный анализ (февраль 2008-2009) " xfId="558"/>
    <cellStyle name="_MultipleSpace_KooperStar_Edgar_Burst_Brix_Merger Analysis_4" xfId="559"/>
    <cellStyle name="_MultipleSpace_KooperStar_Edgar_Burst_Brix_Merger Analysis_4_факторный анализ (февраль 2008-2009) " xfId="560"/>
    <cellStyle name="_MultipleSpace_LBO (Post IM)" xfId="561"/>
    <cellStyle name="_MultipleSpace_LBO (Post IM)_факторный анализ (февраль 2008-2009) " xfId="562"/>
    <cellStyle name="_MultipleSpace_Leaders CSC 1-7-00" xfId="563"/>
    <cellStyle name="_MultipleSpace_Leaders CSC 1-7-00_факторный анализ (февраль 2008-2009) " xfId="564"/>
    <cellStyle name="_MultipleSpace_March 24- BIG .." xfId="565"/>
    <cellStyle name="_MultipleSpace_March 24- BIG .._факторный анализ (февраль 2008-2009) " xfId="566"/>
    <cellStyle name="_MultipleSpace_Marionnaud DCF Sept-03" xfId="567"/>
    <cellStyle name="_MultipleSpace_Marionnaud DCF Sept-03_факторный анализ (февраль 2008-2009) " xfId="568"/>
    <cellStyle name="_MultipleSpace_Marionnaud Model_15April" xfId="569"/>
    <cellStyle name="_MultipleSpace_Marionnaud Model_15April_факторный анализ (февраль 2008-2009) " xfId="570"/>
    <cellStyle name="_MultipleSpace_Marionnaud__DCF_Feb2002" xfId="571"/>
    <cellStyle name="_MultipleSpace_Marionnaud__DCF_Feb2002_факторный анализ (февраль 2008-2009) " xfId="572"/>
    <cellStyle name="_MultipleSpace_Merger_Plans_050900" xfId="573"/>
    <cellStyle name="_MultipleSpace_Merger_Plans_050900_факторный анализ (февраль 2008-2009) " xfId="574"/>
    <cellStyle name="_MultipleSpace_NKF_HomeDepot_2Aug" xfId="575"/>
    <cellStyle name="_MultipleSpace_NKF_HomeDepot_2Aug_факторный анализ (февраль 2008-2009) " xfId="576"/>
    <cellStyle name="_MultipleSpace_Nokia data" xfId="577"/>
    <cellStyle name="_MultipleSpace_Nokia data_факторный анализ (февраль 2008-2009) " xfId="578"/>
    <cellStyle name="_MultipleSpace_Options_Converts" xfId="579"/>
    <cellStyle name="_MultipleSpace_Options_Converts_факторный анализ (февраль 2008-2009) " xfId="580"/>
    <cellStyle name="_MultipleSpace_PeopleSoft_Merger_3" xfId="581"/>
    <cellStyle name="_MultipleSpace_PeopleSoft_Merger_3_факторный анализ (февраль 2008-2009) " xfId="582"/>
    <cellStyle name="_MultipleSpace_PIA_Van Gogh Analysis_Final" xfId="583"/>
    <cellStyle name="_MultipleSpace_PIA_Van Gogh Analysis_Final_факторный анализ (февраль 2008-2009) " xfId="584"/>
    <cellStyle name="_MultipleSpace_price_history_data_tibx" xfId="585"/>
    <cellStyle name="_MultipleSpace_price_history_data_tibx_факторный анализ (февраль 2008-2009) " xfId="586"/>
    <cellStyle name="_MultipleSpace_Prix de l'OCEANE" xfId="587"/>
    <cellStyle name="_MultipleSpace_Prix de l'OCEANE_факторный анализ (февраль 2008-2009) " xfId="588"/>
    <cellStyle name="_MultipleSpace_Projections Difference" xfId="589"/>
    <cellStyle name="_MultipleSpace_Projections Difference_факторный анализ (февраль 2008-2009) " xfId="590"/>
    <cellStyle name="_MultipleSpace_rider 1" xfId="591"/>
    <cellStyle name="_MultipleSpace_rider 1_факторный анализ (февраль 2008-2009) " xfId="592"/>
    <cellStyle name="_MultipleSpace_Samsara Model_250501_v2" xfId="593"/>
    <cellStyle name="_MultipleSpace_Samsara Model_250501_v2_факторный анализ (февраль 2008-2009) " xfId="594"/>
    <cellStyle name="_MultipleSpace_Sensitivity analysis on synergies (amended)" xfId="595"/>
    <cellStyle name="_MultipleSpace_Sensitivity analysis on synergies (amended)_факторный анализ (февраль 2008-2009) " xfId="596"/>
    <cellStyle name="_MultipleSpace_Sheet1" xfId="597"/>
    <cellStyle name="_MultipleSpace_Sheet1_факторный анализ (февраль 2008-2009) " xfId="598"/>
    <cellStyle name="_MultipleSpace_Summary Financials" xfId="599"/>
    <cellStyle name="_MultipleSpace_Summary Financials_факторный анализ (февраль 2008-2009) " xfId="600"/>
    <cellStyle name="_MultipleSpace_Synergies" xfId="601"/>
    <cellStyle name="_MultipleSpace_Synergies Template" xfId="602"/>
    <cellStyle name="_MultipleSpace_Synergies Template_факторный анализ (февраль 2008-2009) " xfId="603"/>
    <cellStyle name="_MultipleSpace_Synergies_факторный анализ (февраль 2008-2009) " xfId="604"/>
    <cellStyle name="_MultipleSpace_TOY SB" xfId="605"/>
    <cellStyle name="_MultipleSpace_TOY SB_факторный анализ (февраль 2008-2009) " xfId="606"/>
    <cellStyle name="_MultipleSpace_v2000 SILK3.PLT" xfId="607"/>
    <cellStyle name="_MultipleSpace_v2000 SILK3.PLT_факторный анализ (февраль 2008-2009) " xfId="608"/>
    <cellStyle name="_MultipleSpace_WACC Analysis" xfId="609"/>
    <cellStyle name="_MultipleSpace_WACC Analysis_факторный анализ (февраль 2008-2009) " xfId="610"/>
    <cellStyle name="_MultipleSpace_xratio epny silk graph.PLT" xfId="611"/>
    <cellStyle name="_MultipleSpace_xratio epny silk graph.PLT_факторный анализ (февраль 2008-2009) " xfId="612"/>
    <cellStyle name="_MultipleSpace_факторный анализ (февраль 2008-2009) " xfId="613"/>
    <cellStyle name="_Percent" xfId="614"/>
    <cellStyle name="_Percent_01 AVP Alcatel OFD" xfId="615"/>
    <cellStyle name="_Percent_01 AVP Alcatel OFD_факторный анализ (февраль 2008-2009) " xfId="616"/>
    <cellStyle name="_Percent_050128 - Verdi LBO Model_Invt Grade v2" xfId="617"/>
    <cellStyle name="_Percent_050128 - Verdi LBO Model_Invt Grade v2_факторный анализ (февраль 2008-2009) " xfId="618"/>
    <cellStyle name="_percent_07 Model Alcatel OFD Sept-03" xfId="619"/>
    <cellStyle name="_Percent_Accretion_Dilution_June21" xfId="620"/>
    <cellStyle name="_Percent_Accretion_Dilution_June21_факторный анализ (февраль 2008-2009) " xfId="621"/>
    <cellStyle name="_Percent_Accretion_Management_19Sep" xfId="622"/>
    <cellStyle name="_Percent_Accretion_Management_19Sep_факторный анализ (февраль 2008-2009) " xfId="623"/>
    <cellStyle name="_Percent_Accretion_Management_21Aug.2" xfId="624"/>
    <cellStyle name="_Percent_Accretion_Management_21Aug.2_факторный анализ (февраль 2008-2009) " xfId="625"/>
    <cellStyle name="_Percent_Accretion_Management_Sep1" xfId="626"/>
    <cellStyle name="_Percent_Accretion_Management_Sep1_факторный анализ (февраль 2008-2009) " xfId="627"/>
    <cellStyle name="_Percent_AVP" xfId="628"/>
    <cellStyle name="_Percent_AVP_факторный анализ (февраль 2008-2009) " xfId="629"/>
    <cellStyle name="_Percent_Book1" xfId="630"/>
    <cellStyle name="_Percent_Book1_факторный анализ (февраль 2008-2009) " xfId="631"/>
    <cellStyle name="_Percent_Book21" xfId="632"/>
    <cellStyle name="_Percent_Book21_факторный анализ (февраль 2008-2009) " xfId="633"/>
    <cellStyle name="_Percent_Canda DCF_Broker Numbers_Sep1" xfId="634"/>
    <cellStyle name="_Percent_Canda DCF_Broker Numbers_Sep1_факторный анализ (февраль 2008-2009) " xfId="635"/>
    <cellStyle name="_Percent_Casto DCF_Brokers_June22" xfId="636"/>
    <cellStyle name="_Percent_Casto DCF_Brokers_June22_факторный анализ (февраль 2008-2009) " xfId="637"/>
    <cellStyle name="_Percent_Casto_Broker Forecasts_Sept17" xfId="638"/>
    <cellStyle name="_Percent_Casto_Broker Forecasts_Sept17_факторный анализ (февраль 2008-2009) " xfId="639"/>
    <cellStyle name="_Percent_Comdot - gStyle Excel Slides" xfId="640"/>
    <cellStyle name="_Percent_Comdot - gStyle Excel Slides_факторный анализ (февраль 2008-2009) " xfId="641"/>
    <cellStyle name="_Percent_Comdot LBO Short Form - v3" xfId="642"/>
    <cellStyle name="_Percent_Comdot LBO Short Form - v3_факторный анализ (февраль 2008-2009) " xfId="643"/>
    <cellStyle name="_Percent_Continental DCF v6.0" xfId="644"/>
    <cellStyle name="_Percent_Continental DCF v6.0_факторный анализ (февраль 2008-2009) " xfId="645"/>
    <cellStyle name="_Percent_Contribution Analysis_Brokers_Sep2" xfId="646"/>
    <cellStyle name="_Percent_Contribution Analysis_Brokers_Sep2_факторный анализ (февраль 2008-2009) " xfId="647"/>
    <cellStyle name="_Percent_Contribution Analysis_Brokers_Sep6" xfId="648"/>
    <cellStyle name="_Percent_Contribution Analysis_Brokers_Sep6_факторный анализ (февраль 2008-2009) " xfId="649"/>
    <cellStyle name="_Percent_contribution_analysis" xfId="650"/>
    <cellStyle name="_Percent_contribution_analysis(1)" xfId="651"/>
    <cellStyle name="_Percent_contribution_analysis_model" xfId="652"/>
    <cellStyle name="_Percent_DCF - July 2, 2001" xfId="653"/>
    <cellStyle name="_Percent_DCF - July 2, 2001_факторный анализ (февраль 2008-2009) " xfId="654"/>
    <cellStyle name="_Percent_Deal Comp Luxury_May30" xfId="655"/>
    <cellStyle name="_Percent_Deal Comp Luxury_May30_факторный анализ (февраль 2008-2009) " xfId="656"/>
    <cellStyle name="_Percent_Koala_Broker Forecasts_Sept17" xfId="657"/>
    <cellStyle name="_Percent_Koala_Broker Forecasts_Sept17_факторный анализ (февраль 2008-2009) " xfId="658"/>
    <cellStyle name="_Percent_March 24- BIG .." xfId="659"/>
    <cellStyle name="_Percent_March 24- BIG .._факторный анализ (февраль 2008-2009) " xfId="660"/>
    <cellStyle name="_Percent_NKF_HomeDepot_2Aug" xfId="661"/>
    <cellStyle name="_Percent_NKF_HomeDepot_2Aug_факторный анализ (февраль 2008-2009) " xfId="662"/>
    <cellStyle name="_Percent_Projections Difference" xfId="663"/>
    <cellStyle name="_Percent_Projections Difference_факторный анализ (февраль 2008-2009) " xfId="664"/>
    <cellStyle name="_Percent_Samsara Model_250501_v2" xfId="665"/>
    <cellStyle name="_Percent_Samsara Model_250501_v2_факторный анализ (февраль 2008-2009) " xfId="666"/>
    <cellStyle name="_Percent_Sensitivity analysis on synergies (amended)" xfId="667"/>
    <cellStyle name="_Percent_Sensitivity analysis on synergies (amended)_факторный анализ (февраль 2008-2009) " xfId="668"/>
    <cellStyle name="_Percent_TOY SB" xfId="669"/>
    <cellStyle name="_Percent_TOY SB_факторный анализ (февраль 2008-2009) " xfId="670"/>
    <cellStyle name="_Percent_факторный анализ (февраль 2008-2009) " xfId="671"/>
    <cellStyle name="_PercentSpace" xfId="672"/>
    <cellStyle name="_PercentSpace_050128 - Verdi LBO Model_Invt Grade v2" xfId="673"/>
    <cellStyle name="_PercentSpace_050128 - Verdi LBO Model_Invt Grade v2_факторный анализ (февраль 2008-2009) " xfId="674"/>
    <cellStyle name="_PercentSpace_Accretion_Dilution_June21" xfId="675"/>
    <cellStyle name="_PercentSpace_Accretion_Dilution_June21_факторный анализ (февраль 2008-2009) " xfId="676"/>
    <cellStyle name="_PercentSpace_Accretion_Management_19Sep" xfId="677"/>
    <cellStyle name="_PercentSpace_Accretion_Management_19Sep_факторный анализ (февраль 2008-2009) " xfId="678"/>
    <cellStyle name="_PercentSpace_Accretion_Management_21Aug.2" xfId="679"/>
    <cellStyle name="_PercentSpace_Accretion_Management_21Aug.2_факторный анализ (февраль 2008-2009) " xfId="680"/>
    <cellStyle name="_PercentSpace_Accretion_Management_Sep1" xfId="681"/>
    <cellStyle name="_PercentSpace_Accretion_Management_Sep1_факторный анализ (февраль 2008-2009) " xfId="682"/>
    <cellStyle name="_PercentSpace_AVP" xfId="683"/>
    <cellStyle name="_PercentSpace_AVP_факторный анализ (февраль 2008-2009) " xfId="684"/>
    <cellStyle name="_PercentSpace_Book1" xfId="685"/>
    <cellStyle name="_PercentSpace_Book1_факторный анализ (февраль 2008-2009) " xfId="686"/>
    <cellStyle name="_PercentSpace_Book21" xfId="687"/>
    <cellStyle name="_PercentSpace_Book21_факторный анализ (февраль 2008-2009) " xfId="688"/>
    <cellStyle name="_PercentSpace_boutros" xfId="689"/>
    <cellStyle name="_PercentSpace_boutros_факторный анализ (февраль 2008-2009) " xfId="690"/>
    <cellStyle name="_PercentSpace_Canda DCF_Broker Numbers_Sep1" xfId="691"/>
    <cellStyle name="_PercentSpace_Canda DCF_Broker Numbers_Sep1_факторный анализ (февраль 2008-2009) " xfId="692"/>
    <cellStyle name="_PercentSpace_Casto DCF_Brokers_June22" xfId="693"/>
    <cellStyle name="_PercentSpace_Casto DCF_Brokers_June22_факторный анализ (февраль 2008-2009) " xfId="694"/>
    <cellStyle name="_PercentSpace_Casto_Broker Forecasts_Sept17" xfId="695"/>
    <cellStyle name="_PercentSpace_Casto_Broker Forecasts_Sept17_факторный анализ (февраль 2008-2009) " xfId="696"/>
    <cellStyle name="_PercentSpace_Comdot - gStyle Excel Slides" xfId="697"/>
    <cellStyle name="_PercentSpace_Comdot - gStyle Excel Slides_факторный анализ (февраль 2008-2009) " xfId="698"/>
    <cellStyle name="_PercentSpace_Comdot LBO Short Form - v3" xfId="699"/>
    <cellStyle name="_PercentSpace_Comdot LBO Short Form - v3_факторный анализ (февраль 2008-2009) " xfId="700"/>
    <cellStyle name="_PercentSpace_Continental DCF v6.0" xfId="701"/>
    <cellStyle name="_PercentSpace_Continental DCF v6.0_факторный анализ (февраль 2008-2009) " xfId="702"/>
    <cellStyle name="_PercentSpace_Contribution Analysis_Brokers_Sep2" xfId="703"/>
    <cellStyle name="_PercentSpace_Contribution Analysis_Brokers_Sep2_факторный анализ (февраль 2008-2009) " xfId="704"/>
    <cellStyle name="_PercentSpace_Contribution Analysis_Brokers_Sep6" xfId="705"/>
    <cellStyle name="_PercentSpace_Contribution Analysis_Brokers_Sep6_факторный анализ (февраль 2008-2009) " xfId="706"/>
    <cellStyle name="_PercentSpace_contribution_analysis" xfId="707"/>
    <cellStyle name="_PercentSpace_contribution_analysis(1)" xfId="708"/>
    <cellStyle name="_PercentSpace_contribution_analysis_model" xfId="709"/>
    <cellStyle name="_PercentSpace_CSC 032400" xfId="710"/>
    <cellStyle name="_PercentSpace_CSC 032400_факторный анализ (февраль 2008-2009) " xfId="711"/>
    <cellStyle name="_PercentSpace_CSC_kkr_3_7_00" xfId="712"/>
    <cellStyle name="_PercentSpace_CSC_kkr_3_7_00_факторный анализ (февраль 2008-2009) " xfId="713"/>
    <cellStyle name="_PercentSpace_DCF - July 2, 2001" xfId="714"/>
    <cellStyle name="_PercentSpace_DCF - July 2, 2001_факторный анализ (февраль 2008-2009) " xfId="715"/>
    <cellStyle name="_PercentSpace_Deal Comp Luxury_May30" xfId="716"/>
    <cellStyle name="_PercentSpace_Deal Comp Luxury_May30_факторный анализ (февраль 2008-2009) " xfId="717"/>
    <cellStyle name="_PercentSpace_exhange_ratio_calculation" xfId="718"/>
    <cellStyle name="_PercentSpace_exhange_ratio_calculation_факторный анализ (февраль 2008-2009) " xfId="719"/>
    <cellStyle name="_PercentSpace_Koala_Broker Forecasts_Sept17" xfId="720"/>
    <cellStyle name="_PercentSpace_Koala_Broker Forecasts_Sept17_факторный анализ (февраль 2008-2009) " xfId="721"/>
    <cellStyle name="_PercentSpace_Kooper_Star_Merger Analysis_v5" xfId="722"/>
    <cellStyle name="_PercentSpace_Kooper_Star_Merger Analysis_v5_факторный анализ (февраль 2008-2009) " xfId="723"/>
    <cellStyle name="_PercentSpace_Kooper_Star_Merger Analysis_v6" xfId="724"/>
    <cellStyle name="_PercentSpace_Kooper_Star_Merger Analysis_v6_факторный анализ (февраль 2008-2009) " xfId="725"/>
    <cellStyle name="_PercentSpace_Kooper_Star_Merger Plan 1.10.00" xfId="726"/>
    <cellStyle name="_PercentSpace_Kooper_Star_Merger Plan 1.10.00_факторный анализ (февраль 2008-2009) " xfId="727"/>
    <cellStyle name="_PercentSpace_KooperStar_Edgar_Burst_Brix_Merger Analysis_4" xfId="728"/>
    <cellStyle name="_PercentSpace_KooperStar_Edgar_Burst_Brix_Merger Analysis_4_факторный анализ (февраль 2008-2009) " xfId="729"/>
    <cellStyle name="_PercentSpace_Leaders CSC 1-7-00" xfId="730"/>
    <cellStyle name="_PercentSpace_Leaders CSC 1-7-00_факторный анализ (февраль 2008-2009) " xfId="731"/>
    <cellStyle name="_PercentSpace_March 24- BIG .." xfId="732"/>
    <cellStyle name="_PercentSpace_March 24- BIG .._факторный анализ (февраль 2008-2009) " xfId="733"/>
    <cellStyle name="_PercentSpace_Merger_Plans_050900" xfId="734"/>
    <cellStyle name="_PercentSpace_Merger_Plans_050900_факторный анализ (февраль 2008-2009) " xfId="735"/>
    <cellStyle name="_PercentSpace_NKF_HomeDepot_2Aug" xfId="736"/>
    <cellStyle name="_PercentSpace_NKF_HomeDepot_2Aug_факторный анализ (февраль 2008-2009) " xfId="737"/>
    <cellStyle name="_PercentSpace_Nokia data" xfId="738"/>
    <cellStyle name="_PercentSpace_Nokia data_факторный анализ (февраль 2008-2009) " xfId="739"/>
    <cellStyle name="_PercentSpace_PeopleSoft_Merger_3" xfId="740"/>
    <cellStyle name="_PercentSpace_PeopleSoft_Merger_3_факторный анализ (февраль 2008-2009) " xfId="741"/>
    <cellStyle name="_PercentSpace_price_history_data_tibx" xfId="742"/>
    <cellStyle name="_PercentSpace_price_history_data_tibx_факторный анализ (февраль 2008-2009) " xfId="743"/>
    <cellStyle name="_PercentSpace_Projections Difference" xfId="744"/>
    <cellStyle name="_PercentSpace_Projections Difference_факторный анализ (февраль 2008-2009) " xfId="745"/>
    <cellStyle name="_PercentSpace_rider 1" xfId="746"/>
    <cellStyle name="_PercentSpace_rider 1_факторный анализ (февраль 2008-2009) " xfId="747"/>
    <cellStyle name="_PercentSpace_Samsara Model_250501_v2" xfId="748"/>
    <cellStyle name="_PercentSpace_Samsara Model_250501_v2_факторный анализ (февраль 2008-2009) " xfId="749"/>
    <cellStyle name="_PercentSpace_Sensitivity analysis on synergies (amended)" xfId="750"/>
    <cellStyle name="_PercentSpace_Sensitivity analysis on synergies (amended)_факторный анализ (февраль 2008-2009) " xfId="751"/>
    <cellStyle name="_PercentSpace_Summary Financials" xfId="752"/>
    <cellStyle name="_PercentSpace_Summary Financials_факторный анализ (февраль 2008-2009) " xfId="753"/>
    <cellStyle name="_PercentSpace_Synergies" xfId="754"/>
    <cellStyle name="_PercentSpace_Synergies Template" xfId="755"/>
    <cellStyle name="_PercentSpace_Synergies Template_факторный анализ (февраль 2008-2009) " xfId="756"/>
    <cellStyle name="_PercentSpace_Synergies_факторный анализ (февраль 2008-2009) " xfId="757"/>
    <cellStyle name="_PercentSpace_TOY SB" xfId="758"/>
    <cellStyle name="_PercentSpace_TOY SB_факторный анализ (февраль 2008-2009) " xfId="759"/>
    <cellStyle name="_PercentSpace_v2000 SILK3.PLT" xfId="760"/>
    <cellStyle name="_PercentSpace_v2000 SILK3.PLT_факторный анализ (февраль 2008-2009) " xfId="761"/>
    <cellStyle name="_PercentSpace_xratio epny silk graph.PLT" xfId="762"/>
    <cellStyle name="_PercentSpace_xratio epny silk graph.PLT_факторный анализ (февраль 2008-2009) " xfId="763"/>
    <cellStyle name="_PercentSpace_факторный анализ (февраль 2008-2009) " xfId="764"/>
    <cellStyle name="_source" xfId="765"/>
    <cellStyle name="_SubHeading" xfId="766"/>
    <cellStyle name="_SubHeading_050128 - Verdi LBO Model_Invt Grade v2" xfId="767"/>
    <cellStyle name="_SubHeading_07 Model Alcatel OFD Sept-03" xfId="768"/>
    <cellStyle name="_SubHeading_beta rider" xfId="769"/>
    <cellStyle name="_SubHeading_carrefour sa carsons ownership" xfId="770"/>
    <cellStyle name="_SubHeading_Credit Analysis" xfId="771"/>
    <cellStyle name="_SubHeading_Credit Analysis_факторный анализ (февраль 2008-2009) " xfId="772"/>
    <cellStyle name="_SubHeading_Financials &amp; Valuation v16 Indigo" xfId="773"/>
    <cellStyle name="_SubHeading_Marionnaud DCF Sept-03" xfId="774"/>
    <cellStyle name="_SubHeading_Marionnaud Model_15April" xfId="775"/>
    <cellStyle name="_SubHeading_Operating model Van Gogh v3" xfId="776"/>
    <cellStyle name="_SubHeading_Operating model Van Gogh v3_факторный анализ (февраль 2008-2009) " xfId="777"/>
    <cellStyle name="_SubHeading_PIA_Van Gogh Analysis_Final" xfId="778"/>
    <cellStyle name="_SubHeading_PIA_Van Gogh Analysis_Final_факторный анализ (февраль 2008-2009) " xfId="779"/>
    <cellStyle name="_SubHeading_prestemp" xfId="780"/>
    <cellStyle name="_SubHeading_prestemp_0.2_Marionnaud_DCF_March2002" xfId="781"/>
    <cellStyle name="_SubHeading_prestemp_0.2_Marionnaud_DCF_March2002_факторный анализ (февраль 2008-2009) " xfId="782"/>
    <cellStyle name="_SubHeading_prestemp_07 Model Alcatel OFD Sept-03" xfId="783"/>
    <cellStyle name="_SubHeading_prestemp_07 Model Alcatel OFD Sept-03_факторный анализ (февраль 2008-2009) " xfId="784"/>
    <cellStyle name="_SubHeading_prestemp_1" xfId="785"/>
    <cellStyle name="_SubHeading_prestemp_1_факторный анализ (февраль 2008-2009) " xfId="786"/>
    <cellStyle name="_SubHeading_prestemp_Auchan at various prices" xfId="787"/>
    <cellStyle name="_SubHeading_prestemp_Auchan at various prices_факторный анализ (февраль 2008-2009) " xfId="788"/>
    <cellStyle name="_SubHeading_prestemp_Clean LBO Model_2003" xfId="789"/>
    <cellStyle name="_SubHeading_prestemp_Clean LBO Model_2003_факторный анализ (февраль 2008-2009) " xfId="790"/>
    <cellStyle name="_SubHeading_prestemp_CynthiasModel_Financials_22Feb" xfId="791"/>
    <cellStyle name="_SubHeading_prestemp_CynthiasModel_Financials_22Feb_факторный анализ (февраль 2008-2009) " xfId="792"/>
    <cellStyle name="_SubHeading_prestemp_DCF_Synergies_Rothschild_22June" xfId="793"/>
    <cellStyle name="_SubHeading_prestemp_Marionnaud DCF Sept-03" xfId="794"/>
    <cellStyle name="_SubHeading_prestemp_Marionnaud LBO Model_Mar2003" xfId="795"/>
    <cellStyle name="_SubHeading_prestemp_Marionnaud LBO Model_Mar2003_факторный анализ (февраль 2008-2009) " xfId="796"/>
    <cellStyle name="_SubHeading_prestemp_Marionnaud Model_15April" xfId="797"/>
    <cellStyle name="_SubHeading_prestemp_Model Template 14-nov-01" xfId="798"/>
    <cellStyle name="_SubHeading_prestemp_PIA_Van Gogh Analysis_Final" xfId="799"/>
    <cellStyle name="_SubHeading_prestemp_PIA_Van Gogh Analysis_Final_факторный анализ (февраль 2008-2009) " xfId="800"/>
    <cellStyle name="_SubHeading_Prix de l'OCEANE" xfId="801"/>
    <cellStyle name="_SubHeading_Prix de l'OCEANE_факторный анализ (февраль 2008-2009) " xfId="802"/>
    <cellStyle name="_SubHeading_Sensitivity analysis on synergies (amended)" xfId="803"/>
    <cellStyle name="_SubHeading_Sheet1" xfId="804"/>
    <cellStyle name="_SubHeading_TOY SB" xfId="805"/>
    <cellStyle name="_SubHeading_Van Gogh Short LBO Model" xfId="806"/>
    <cellStyle name="_SubHeading_факторный анализ (февраль 2008-2009) " xfId="807"/>
    <cellStyle name="_Table" xfId="808"/>
    <cellStyle name="_Table_050128 - Verdi LBO Model_Invt Grade v2" xfId="809"/>
    <cellStyle name="_Table_07 Model Alcatel OFD Sept-03" xfId="810"/>
    <cellStyle name="_Table_Accretion_Management_19Sep" xfId="811"/>
    <cellStyle name="_Table_Accretion_Management_21Aug.2" xfId="812"/>
    <cellStyle name="_Table_Accretion_Management_Sep1" xfId="813"/>
    <cellStyle name="_Table_Book21" xfId="814"/>
    <cellStyle name="_Table_Casto DCF_June22" xfId="815"/>
    <cellStyle name="_Table_Contribution Analysis_Brokers_Sep2" xfId="816"/>
    <cellStyle name="_Table_Contribution Analysis_Brokers_Sep6" xfId="817"/>
    <cellStyle name="_Table_Credit Analysis" xfId="818"/>
    <cellStyle name="_Table_Credit Analysis_факторный анализ (февраль 2008-2009) " xfId="819"/>
    <cellStyle name="_Table_Data S&amp;T Acquisition charts" xfId="820"/>
    <cellStyle name="_Table_DCF - July 2, 2001" xfId="821"/>
    <cellStyle name="_Table_Financials &amp; Valuation v16 Indigo" xfId="822"/>
    <cellStyle name="_Table_Marionnaud DCF Sept-03" xfId="823"/>
    <cellStyle name="_Table_Marionnaud Model_15April" xfId="824"/>
    <cellStyle name="_Table_NKF_HomeDepot_2Aug" xfId="825"/>
    <cellStyle name="_Table_Operating model Van Gogh v3" xfId="826"/>
    <cellStyle name="_Table_Operating model Van Gogh v3_факторный анализ (февраль 2008-2009) " xfId="827"/>
    <cellStyle name="_Table_Options_Converts" xfId="828"/>
    <cellStyle name="_Table_PIA_Van Gogh Analysis_Final" xfId="829"/>
    <cellStyle name="_Table_PIA_Van Gogh Analysis_Final_факторный анализ (февраль 2008-2009) " xfId="830"/>
    <cellStyle name="_Table_Prix de l'OCEANE" xfId="831"/>
    <cellStyle name="_Table_Prix de l'OCEANE_факторный анализ (февраль 2008-2009) " xfId="832"/>
    <cellStyle name="_Table_Sheet1" xfId="833"/>
    <cellStyle name="_Table_TOY SB" xfId="834"/>
    <cellStyle name="_Table_Van Gogh Short LBO Model" xfId="835"/>
    <cellStyle name="_Table_факторный анализ (февраль 2008-2009) " xfId="836"/>
    <cellStyle name="_TableHead" xfId="837"/>
    <cellStyle name="_TableHead_050128 - Verdi LBO Model_Invt Grade v2" xfId="838"/>
    <cellStyle name="_TableHead_Credit Analysis" xfId="839"/>
    <cellStyle name="_TableHead_Credit Analysis_факторный анализ (февраль 2008-2009) " xfId="840"/>
    <cellStyle name="_TableHead_Operating model Van Gogh v3" xfId="841"/>
    <cellStyle name="_TableHead_Operating model Van Gogh v3_факторный анализ (февраль 2008-2009) " xfId="842"/>
    <cellStyle name="_TableHead_PIA_Van Gogh Analysis_Final" xfId="843"/>
    <cellStyle name="_TableHead_PIA_Van Gogh Analysis_Final_факторный анализ (февраль 2008-2009) " xfId="844"/>
    <cellStyle name="_TableHead_Prix de l'OCEANE" xfId="845"/>
    <cellStyle name="_TableHead_Prix de l'OCEANE_факторный анализ (февраль 2008-2009) " xfId="846"/>
    <cellStyle name="_TableHead_Sheet1" xfId="847"/>
    <cellStyle name="_TableHead_TOY SB" xfId="848"/>
    <cellStyle name="_TableHead_Van Gogh Short LBO Model" xfId="849"/>
    <cellStyle name="_TableHead_факторный анализ (февраль 2008-2009) " xfId="850"/>
    <cellStyle name="_TableRowHead" xfId="851"/>
    <cellStyle name="_TableRowHead_050128 - Verdi LBO Model_Invt Grade v2" xfId="852"/>
    <cellStyle name="_TableRowHead_Credit Analysis" xfId="853"/>
    <cellStyle name="_TableRowHead_Credit Analysis_факторный анализ (февраль 2008-2009) " xfId="854"/>
    <cellStyle name="_TableRowHead_Operating model Van Gogh v3" xfId="855"/>
    <cellStyle name="_TableRowHead_Operating model Van Gogh v3_факторный анализ (февраль 2008-2009) " xfId="856"/>
    <cellStyle name="_TableRowHead_PIA_Van Gogh Analysis_Final" xfId="857"/>
    <cellStyle name="_TableRowHead_PIA_Van Gogh Analysis_Final_факторный анализ (февраль 2008-2009) " xfId="858"/>
    <cellStyle name="_TableRowHead_Prix de l'OCEANE" xfId="859"/>
    <cellStyle name="_TableRowHead_Prix de l'OCEANE_факторный анализ (февраль 2008-2009) " xfId="860"/>
    <cellStyle name="_TableRowHead_Sheet1" xfId="861"/>
    <cellStyle name="_TableRowHead_TOY SB" xfId="862"/>
    <cellStyle name="_TableRowHead_Van Gogh Short LBO Model" xfId="863"/>
    <cellStyle name="_TableRowHead_факторный анализ (февраль 2008-2009) " xfId="864"/>
    <cellStyle name="_TableSuperHead" xfId="865"/>
    <cellStyle name="_TableSuperHead_050128 - Verdi LBO Model_Invt Grade v2" xfId="866"/>
    <cellStyle name="_TableSuperHead_07 Model Alcatel OFD Sept-03" xfId="867"/>
    <cellStyle name="_TableSuperHead_Accretion_Management_19Sep" xfId="868"/>
    <cellStyle name="_TableSuperHead_Accretion_Management_21Aug.2" xfId="869"/>
    <cellStyle name="_TableSuperHead_Accretion_Management_Sep1" xfId="870"/>
    <cellStyle name="_TableSuperHead_Book21" xfId="871"/>
    <cellStyle name="_TableSuperHead_Casto DCF_June22" xfId="872"/>
    <cellStyle name="_TableSuperHead_Contribution Analysis_Brokers_Sep2" xfId="873"/>
    <cellStyle name="_TableSuperHead_Contribution Analysis_Brokers_Sep6" xfId="874"/>
    <cellStyle name="_TableSuperHead_Credit Analysis" xfId="875"/>
    <cellStyle name="_TableSuperHead_Credit Analysis_факторный анализ (февраль 2008-2009) " xfId="876"/>
    <cellStyle name="_TableSuperHead_Data S&amp;T Acquisition charts" xfId="877"/>
    <cellStyle name="_TableSuperHead_DCF - July 2, 2001" xfId="878"/>
    <cellStyle name="_TableSuperHead_Dixons_Electricals_Nov19" xfId="879"/>
    <cellStyle name="_TableSuperHead_Financials &amp; Valuation v16 Indigo" xfId="880"/>
    <cellStyle name="_TableSuperHead_Marionnaud DCF Sept-03" xfId="881"/>
    <cellStyle name="_TableSuperHead_Marionnaud Model_15April" xfId="882"/>
    <cellStyle name="_TableSuperHead_NKF_HomeDepot_2Aug" xfId="883"/>
    <cellStyle name="_TableSuperHead_Operating model Van Gogh v3" xfId="884"/>
    <cellStyle name="_TableSuperHead_Operating model Van Gogh v3_факторный анализ (февраль 2008-2009) " xfId="885"/>
    <cellStyle name="_TableSuperHead_Options_Converts" xfId="886"/>
    <cellStyle name="_TableSuperHead_PIA_Van Gogh Analysis_Final" xfId="887"/>
    <cellStyle name="_TableSuperHead_PIA_Van Gogh Analysis_Final_факторный анализ (февраль 2008-2009) " xfId="888"/>
    <cellStyle name="_TableSuperHead_Prix de l'OCEANE" xfId="889"/>
    <cellStyle name="_TableSuperHead_Prix de l'OCEANE_факторный анализ (февраль 2008-2009) " xfId="890"/>
    <cellStyle name="_TableSuperHead_Sheet1" xfId="891"/>
    <cellStyle name="_TableSuperHead_TOY SB" xfId="892"/>
    <cellStyle name="_TableSuperHead_Van Gogh Short LBO Model" xfId="893"/>
    <cellStyle name="_TableSuperHead_факторный анализ (февраль 2008-2009) " xfId="894"/>
    <cellStyle name="_WF Budget 2007 DFDK " xfId="895"/>
    <cellStyle name="_Бюджет на март СевГОК " xfId="896"/>
    <cellStyle name="=C:\WINNT35\SYSTEM32\COMMAND.COM" xfId="897"/>
    <cellStyle name="__пакет ЧувашВМ 1кв07 МСФО-1 " xfId="898"/>
    <cellStyle name="__пакет ЧувашВМ 1кв07 МСФО-1 " xfId="899"/>
    <cellStyle name="_Проект приказа на 2008 год1__пакет ЧувашВМ 1кв07 МСФО-1 " xfId="900"/>
    <cellStyle name="_Проект приказа на 2008 год1__пакет ЧувашВМ 1кв07 МСФО-1 " xfId="901"/>
    <cellStyle name="_Проект приказа на 2008 год1_П.2.3. ОС выбытие " xfId="902"/>
    <cellStyle name="_Проект приказа на 2008 год1_П.2.3. ОС выбытие " xfId="903"/>
    <cellStyle name="_Проект приказа на 2008 год1_П.2.4. ОДОС " xfId="904"/>
    <cellStyle name="_Проект приказа на 2008 год1_П.2.4. ОДОС " xfId="905"/>
    <cellStyle name="_Проект приказа на 2008 год1_П.6.1. Запасы " xfId="906"/>
    <cellStyle name="_Проект приказа на 2008 год1_П.6.1. Запасы " xfId="907"/>
    <cellStyle name="_Проект приказа на 2008 год1_Приказ инфо для ГААП США МАКСИГРУПП на 2008г__пакет ЧувашВМ 1кв07 МСФО-1 " xfId="908"/>
    <cellStyle name="_Проект приказа на 2008 год1_Приказ инфо для ГААП США МАКСИГРУПП на 2008г__пакет ЧувашВМ 1кв07 МСФО-1 " xfId="909"/>
    <cellStyle name="_Проект приказа на 2008 год1_Приложение 1. Общий список информации к приказу на 2008 год скорректирован 19.2__пакет ЧувашВМ 1кв07 МСФО-1 " xfId="910"/>
    <cellStyle name="_Проект приказа на 2008 год1_Приложение 1. Общий список информации к приказу на 2008 год скорректирован 19.2__пакет ЧувашВМ 1кв07 МСФО-1 " xfId="911"/>
    <cellStyle name="__пакет ЧувашВМ 1кв07 МСФО-1 " xfId="912"/>
    <cellStyle name="__пакет ЧувашВМ 1кв07 МСФО-1 " xfId="913"/>
    <cellStyle name="_Проект приказа на 2008 год1__пакет ЧувашВМ 1кв07 МСФО-1 " xfId="914"/>
    <cellStyle name="_Проект приказа на 2008 год1__пакет ЧувашВМ 1кв07 МСФО-1 " xfId="915"/>
    <cellStyle name="_Проект приказа на 2008 год1_П.2.3. ОС выбытие " xfId="916"/>
    <cellStyle name="_Проект приказа на 2008 год1_П.2.3. ОС выбытие " xfId="917"/>
    <cellStyle name="_Проект приказа на 2008 год1_П.2.4. ОДОС " xfId="918"/>
    <cellStyle name="_Проект приказа на 2008 год1_П.2.4. ОДОС " xfId="919"/>
    <cellStyle name="_Проект приказа на 2008 год1_П.6.1. Запасы " xfId="920"/>
    <cellStyle name="_Проект приказа на 2008 год1_П.6.1. Запасы " xfId="921"/>
    <cellStyle name="_Проект приказа на 2008 год1_Приказ инфо для ГААП США МАКСИГРУПП на 2008г__пакет ЧувашВМ 1кв07 МСФО-1 " xfId="922"/>
    <cellStyle name="_Проект приказа на 2008 год1_Приказ инфо для ГААП США МАКСИГРУПП на 2008г__пакет ЧувашВМ 1кв07 МСФО-1 " xfId="923"/>
    <cellStyle name="_Проект приказа на 2008 год1_Приложение 1. Общий список информации к приказу на 2008 год скорректирован 19.2__пакет ЧувашВМ 1кв07 МСФО-1 " xfId="924"/>
    <cellStyle name="_Проект приказа на 2008 год1_Приложение 1. Общий список информации к приказу на 2008 год скорректирован 19.2__пакет ЧувашВМ 1кв07 МСФО-1 " xfId="925"/>
    <cellStyle name="0" xfId="926"/>
    <cellStyle name="0_факторный анализ (февраль 2008-2009) " xfId="927"/>
    <cellStyle name="1,comma" xfId="928"/>
    <cellStyle name="1Normal" xfId="929"/>
    <cellStyle name="20% — акцент1" xfId="930"/>
    <cellStyle name="20% — акцент2" xfId="931"/>
    <cellStyle name="20% — акцент3" xfId="932"/>
    <cellStyle name="20% — акцент4" xfId="933"/>
    <cellStyle name="20% — акцент5" xfId="934"/>
    <cellStyle name="20% — акцент6" xfId="935"/>
    <cellStyle name="40% — акцент1" xfId="936"/>
    <cellStyle name="40% — акцент2" xfId="937"/>
    <cellStyle name="40% — акцент3" xfId="938"/>
    <cellStyle name="40% — акцент4" xfId="939"/>
    <cellStyle name="40% — акцент5" xfId="940"/>
    <cellStyle name="40% — акцент6" xfId="941"/>
    <cellStyle name="60% — акцент1" xfId="942"/>
    <cellStyle name="60% — акцент2" xfId="943"/>
    <cellStyle name="60% — акцент3" xfId="944"/>
    <cellStyle name="60% — акцент4" xfId="945"/>
    <cellStyle name="60% — акцент5" xfId="946"/>
    <cellStyle name="60% — акцент6" xfId="947"/>
    <cellStyle name="8pt" xfId="948"/>
    <cellStyle name="Aaia?iue [0]_vaqduGfTSN7qyUJNWHRlcWo3H" xfId="949"/>
    <cellStyle name="Aaia?iue_vaqduGfTSN7qyUJNWHRlcWo3H" xfId="950"/>
    <cellStyle name="act" xfId="951"/>
    <cellStyle name="Actual data" xfId="952"/>
    <cellStyle name="Actual year" xfId="953"/>
    <cellStyle name="Actuals Cells" xfId="954"/>
    <cellStyle name="AFE" xfId="955"/>
    <cellStyle name="AJHCustom" xfId="956"/>
    <cellStyle name="Andre's Title" xfId="957"/>
    <cellStyle name="Banner" xfId="958"/>
    <cellStyle name="bbox" xfId="959"/>
    <cellStyle name="blank" xfId="960"/>
    <cellStyle name="Blue" xfId="961"/>
    <cellStyle name="blue shading" xfId="962"/>
    <cellStyle name="Blue Title" xfId="963"/>
    <cellStyle name="Body_$Numeric" xfId="964"/>
    <cellStyle name="bord" xfId="965"/>
    <cellStyle name="BoxHeading" xfId="966"/>
    <cellStyle name="British Pound" xfId="967"/>
    <cellStyle name="British Pound[2]" xfId="968"/>
    <cellStyle name="Business Description" xfId="969"/>
    <cellStyle name="Cabecera 1" xfId="970"/>
    <cellStyle name="Cabecera 2" xfId="971"/>
    <cellStyle name="Calc Cells" xfId="972"/>
    <cellStyle name="Center" xfId="973"/>
    <cellStyle name="check" xfId="974"/>
    <cellStyle name="claire" xfId="975"/>
    <cellStyle name="Co. Names" xfId="976"/>
    <cellStyle name="Co. Names - Bold" xfId="977"/>
    <cellStyle name="Co. Names_1 Pager221" xfId="978"/>
    <cellStyle name="COL HEADINGS" xfId="979"/>
    <cellStyle name="Collegamento ipertestuale_MIDI MEDIA1" xfId="980"/>
    <cellStyle name="ColumnHead" xfId="981"/>
    <cellStyle name="Comma [0]" xfId="982"/>
    <cellStyle name="Comma [1]" xfId="983"/>
    <cellStyle name="Comma 0" xfId="984"/>
    <cellStyle name="Comma 0*" xfId="985"/>
    <cellStyle name="Comma 0_050128 - Verdi LBO Model_Invt Grade v2" xfId="986"/>
    <cellStyle name="Comma 2" xfId="987"/>
    <cellStyle name="Comma[0]" xfId="988"/>
    <cellStyle name="Comma_bf1-new (2)" xfId="989"/>
    <cellStyle name="Comma0" xfId="990"/>
    <cellStyle name="Company name" xfId="991"/>
    <cellStyle name="CoTitle" xfId="992"/>
    <cellStyle name="Currency [0]" xfId="993"/>
    <cellStyle name="Currency [1]" xfId="994"/>
    <cellStyle name="Currency [2]" xfId="995"/>
    <cellStyle name="Currency 0" xfId="996"/>
    <cellStyle name="Currency 2" xfId="997"/>
    <cellStyle name="Currency 2*" xfId="998"/>
    <cellStyle name="Currency dollars[0]" xfId="999"/>
    <cellStyle name="Currency$" xfId="1000"/>
    <cellStyle name="Currency_Assump." xfId="1001"/>
    <cellStyle name="Currencyunder" xfId="1002"/>
    <cellStyle name="Current Period" xfId="1003"/>
    <cellStyle name="data" xfId="1004"/>
    <cellStyle name="date" xfId="1005"/>
    <cellStyle name="Date - Style4" xfId="1006"/>
    <cellStyle name="date [dd mmm]" xfId="1007"/>
    <cellStyle name="date [mmm yyyy]" xfId="1008"/>
    <cellStyle name="Date Aligned" xfId="1009"/>
    <cellStyle name="Date_050128 - Verdi LBO Model_Invt Grade v2" xfId="1010"/>
    <cellStyle name="David" xfId="1011"/>
    <cellStyle name="days" xfId="1012"/>
    <cellStyle name="Decimal" xfId="1013"/>
    <cellStyle name="decimal [3]" xfId="1014"/>
    <cellStyle name="decimal [4]" xfId="1015"/>
    <cellStyle name="default" xfId="1016"/>
    <cellStyle name="Dezimal [0]_ !gesamt planIst 94" xfId="1017"/>
    <cellStyle name="Dezimal_ !gesamt planIst 94" xfId="1018"/>
    <cellStyle name="Dollar" xfId="1019"/>
    <cellStyle name="dollar [0]" xfId="1020"/>
    <cellStyle name="dollar [1]" xfId="1021"/>
    <cellStyle name="Dollar_Nexans GS Research Model - from NPaton 1009021" xfId="1022"/>
    <cellStyle name="Dollars" xfId="1023"/>
    <cellStyle name="Dotted Line" xfId="1024"/>
    <cellStyle name="doublespace" xfId="1025"/>
    <cellStyle name="E&amp;Y House" xfId="1026"/>
    <cellStyle name="Euro" xfId="1027"/>
    <cellStyle name="Exchange_rates" xfId="1028"/>
    <cellStyle name="exp" xfId="1029"/>
    <cellStyle name="External File Cells" xfId="1030"/>
    <cellStyle name="Fecha" xfId="1031"/>
    <cellStyle name="Fijo" xfId="1032"/>
    <cellStyle name="five" xfId="1033"/>
    <cellStyle name="Followed Hyperlink" xfId="1034"/>
    <cellStyle name="Footnote" xfId="1035"/>
    <cellStyle name="Footnotes" xfId="1036"/>
    <cellStyle name="Forecast Cells" xfId="1037"/>
    <cellStyle name="Format Number Column" xfId="1038"/>
    <cellStyle name="Formula" xfId="1039"/>
    <cellStyle name="four" xfId="1040"/>
    <cellStyle name="G1_1999 figures" xfId="1041"/>
    <cellStyle name="gbox" xfId="1042"/>
    <cellStyle name="GS Blue" xfId="1043"/>
    <cellStyle name="H_1998_col_head" xfId="1044"/>
    <cellStyle name="H_1998_col_head_факторный анализ (февраль 2008-2009) " xfId="1045"/>
    <cellStyle name="H_1999_col_head" xfId="1046"/>
    <cellStyle name="H1_1998 figures" xfId="1047"/>
    <cellStyle name="hard no" xfId="1048"/>
    <cellStyle name="Hard Percent" xfId="1049"/>
    <cellStyle name="Header" xfId="1050"/>
    <cellStyle name="headers" xfId="1051"/>
    <cellStyle name="heading" xfId="1052"/>
    <cellStyle name="Heading 2" xfId="1053"/>
    <cellStyle name="Heading 3" xfId="1054"/>
    <cellStyle name="Heading_050128 - Verdi LBO Model_Invt Grade v2" xfId="1055"/>
    <cellStyle name="Heading1" xfId="1056"/>
    <cellStyle name="hide" xfId="1057"/>
    <cellStyle name="Hyperlink" xfId="1058"/>
    <cellStyle name="Hyperlink 18" xfId="1059"/>
    <cellStyle name="Hyperlink 9 2" xfId="1060"/>
    <cellStyle name="Iau?iue_vaqduGfTSN7qyUJNWHRlcWo3H" xfId="1061"/>
    <cellStyle name="Input" xfId="1062"/>
    <cellStyle name="Input Cells" xfId="1063"/>
    <cellStyle name="Input_050318 - Valo Updatee Resultats 04" xfId="1064"/>
    <cellStyle name="InputBlueFont" xfId="1065"/>
    <cellStyle name="InputCell" xfId="1066"/>
    <cellStyle name="Instructions" xfId="1067"/>
    <cellStyle name="Item Descriptions" xfId="1068"/>
    <cellStyle name="Item Descriptions - Bold" xfId="1069"/>
    <cellStyle name="Item Descriptions_6079BX" xfId="1070"/>
    <cellStyle name="Jason" xfId="1071"/>
    <cellStyle name="JM_standard" xfId="1072"/>
    <cellStyle name="Komma_p&amp;l (2)" xfId="1073"/>
    <cellStyle name="lead" xfId="1074"/>
    <cellStyle name="Line" xfId="1075"/>
    <cellStyle name="Link" xfId="1076"/>
    <cellStyle name="linked" xfId="1077"/>
    <cellStyle name="LN" xfId="1078"/>
    <cellStyle name="m" xfId="1079"/>
    <cellStyle name="m_факторный анализ (февраль 2008-2009) " xfId="1080"/>
    <cellStyle name="Mainhead" xfId="1081"/>
    <cellStyle name="Migliaia (0)_Bilancio PMT 02-06 al 3 Gennaio" xfId="1082"/>
    <cellStyle name="Migliaia_Bilancio PMT 02-06 al 3 Gennaio" xfId="1083"/>
    <cellStyle name="Millares [0]_2AV_M_M " xfId="1084"/>
    <cellStyle name="Millares_2AV_M_M " xfId="1085"/>
    <cellStyle name="Milliers [0]_ Synthese var BFR" xfId="1086"/>
    <cellStyle name="Milliers_ Synthese var BFR" xfId="1087"/>
    <cellStyle name="million" xfId="1088"/>
    <cellStyle name="million [1]" xfId="1089"/>
    <cellStyle name="MLComma0" xfId="1090"/>
    <cellStyle name="MLDollar0" xfId="1091"/>
    <cellStyle name="MLEuro0" xfId="1092"/>
    <cellStyle name="MLHeaderSection" xfId="1093"/>
    <cellStyle name="MLMultiple0" xfId="1094"/>
    <cellStyle name="MLPercent0" xfId="1095"/>
    <cellStyle name="MLPound0" xfId="1096"/>
    <cellStyle name="MLYen0" xfId="1097"/>
    <cellStyle name="mnb" xfId="1098"/>
    <cellStyle name="Moneda [0]_2AV_M_M " xfId="1099"/>
    <cellStyle name="Moneda_2AV_M_M " xfId="1100"/>
    <cellStyle name="Monétaire [0]_ Synthese var BFR" xfId="1101"/>
    <cellStyle name="Monétaire_ Synthese var BFR" xfId="1102"/>
    <cellStyle name="Monetario" xfId="1103"/>
    <cellStyle name="Monetario0" xfId="1104"/>
    <cellStyle name="Multiple" xfId="1105"/>
    <cellStyle name="Multiple [0]" xfId="1106"/>
    <cellStyle name="Multiple [1]" xfId="1107"/>
    <cellStyle name="multiple_050128 - Verdi LBO Model_Invt Grade v2" xfId="1108"/>
    <cellStyle name="Multiple0" xfId="1109"/>
    <cellStyle name="multiples" xfId="1110"/>
    <cellStyle name="MultipleSpace" xfId="1111"/>
    <cellStyle name="MultipleType" xfId="1112"/>
    <cellStyle name="new style" xfId="1113"/>
    <cellStyle name="NLG" xfId="1114"/>
    <cellStyle name="Non d‚fini" xfId="1115"/>
    <cellStyle name="Non défini" xfId="1116"/>
    <cellStyle name="non multiple" xfId="1117"/>
    <cellStyle name="nonmultiple" xfId="1118"/>
    <cellStyle name="Norma11l" xfId="1119"/>
    <cellStyle name="Normal" xfId="1120"/>
    <cellStyle name="Normal'" xfId="1121"/>
    <cellStyle name="Normal - Style1" xfId="1122"/>
    <cellStyle name="Normal 10" xfId="1123"/>
    <cellStyle name="Normal 9" xfId="1124"/>
    <cellStyle name="Normal Cells" xfId="1125"/>
    <cellStyle name="Normal." xfId="1126"/>
    <cellStyle name="Normal_~8194780" xfId="1127"/>
    <cellStyle name="Normale_Annual report industry 2006" xfId="1128"/>
    <cellStyle name="NormalGB" xfId="1129"/>
    <cellStyle name="Normal-HelBold" xfId="1130"/>
    <cellStyle name="Normal-HelUnderline" xfId="1131"/>
    <cellStyle name="Normal-Helvetica" xfId="1132"/>
    <cellStyle name="normální_DELVITA group 1999 - červen" xfId="1133"/>
    <cellStyle name="Notes" xfId="1134"/>
    <cellStyle name="Nromal" xfId="1135"/>
    <cellStyle name="Number" xfId="1136"/>
    <cellStyle name="Number In Table Current Period" xfId="1137"/>
    <cellStyle name="Numbers" xfId="1138"/>
    <cellStyle name="Numbers - Bold" xfId="1139"/>
    <cellStyle name="Numbers - Bold - Italic" xfId="1140"/>
    <cellStyle name="Numbers - Bold_1 Pager221" xfId="1141"/>
    <cellStyle name="Numbers - Large" xfId="1142"/>
    <cellStyle name="Numbers_1 Pager221" xfId="1143"/>
    <cellStyle name="p" xfId="1144"/>
    <cellStyle name="p_факторный анализ (февраль 2008-2009) " xfId="1145"/>
    <cellStyle name="Page header" xfId="1146"/>
    <cellStyle name="Page Heading" xfId="1147"/>
    <cellStyle name="Page Number" xfId="1148"/>
    <cellStyle name="PageSubtitle" xfId="1149"/>
    <cellStyle name="PageTitle" xfId="1150"/>
    <cellStyle name="pence" xfId="1151"/>
    <cellStyle name="pence [1]" xfId="1152"/>
    <cellStyle name="Pence_050128 - Verdi LBO Model_Invt Grade v2" xfId="1153"/>
    <cellStyle name="Percent [0]" xfId="1154"/>
    <cellStyle name="Percent [1]" xfId="1155"/>
    <cellStyle name="percent [100]" xfId="1156"/>
    <cellStyle name="percent [2]" xfId="1157"/>
    <cellStyle name="Percent_DCF" xfId="1158"/>
    <cellStyle name="Percent0" xfId="1159"/>
    <cellStyle name="Percentage" xfId="1160"/>
    <cellStyle name="Percentunder" xfId="1161"/>
    <cellStyle name="PerShare" xfId="1162"/>
    <cellStyle name="Porcentaje" xfId="1163"/>
    <cellStyle name="pound" xfId="1164"/>
    <cellStyle name="Pourcentage_enseignes" xfId="1165"/>
    <cellStyle name="Price" xfId="1166"/>
    <cellStyle name="prochrek" xfId="1167"/>
    <cellStyle name="Producer" xfId="1168"/>
    <cellStyle name="prt_calculation" xfId="1169"/>
    <cellStyle name="Punto" xfId="1170"/>
    <cellStyle name="Punto0" xfId="1171"/>
    <cellStyle name="r" xfId="1172"/>
    <cellStyle name="r_1 Pager221" xfId="1173"/>
    <cellStyle name="r_1 Pager221_факторный анализ (февраль 2008-2009) " xfId="1174"/>
    <cellStyle name="r_1 Pager23" xfId="1175"/>
    <cellStyle name="r_1 Pager23_факторный анализ (февраль 2008-2009) " xfId="1176"/>
    <cellStyle name="r_Book2" xfId="1177"/>
    <cellStyle name="r_Book2_факторный анализ (февраль 2008-2009) " xfId="1178"/>
    <cellStyle name="r_Book3" xfId="1179"/>
    <cellStyle name="r_Book3_факторный анализ (февраль 2008-2009) " xfId="1180"/>
    <cellStyle name="r_Chariot_Model_Update16" xfId="1181"/>
    <cellStyle name="r_Chariot_Model_Update16_факторный анализ (февраль 2008-2009) " xfId="1182"/>
    <cellStyle name="r_Dummy for Training" xfId="1183"/>
    <cellStyle name="r_Dummy for Training_факторный анализ (февраль 2008-2009) " xfId="1184"/>
    <cellStyle name="r_increm pf" xfId="1185"/>
    <cellStyle name="r_increm pf_факторный анализ (февраль 2008-2009) " xfId="1186"/>
    <cellStyle name="r_LBO Output" xfId="1187"/>
    <cellStyle name="r_LBO Output_факторный анализ (февраль 2008-2009) " xfId="1188"/>
    <cellStyle name="r_Master_1Pgr.11-model changed1" xfId="1189"/>
    <cellStyle name="r_Master_1Pgr.11-model changed1_факторный анализ (февраль 2008-2009) " xfId="1190"/>
    <cellStyle name="r_MC Template 5-15-02" xfId="1191"/>
    <cellStyle name="r_MC Template 5-15-02_факторный анализ (февраль 2008-2009) " xfId="1192"/>
    <cellStyle name="r_MC Template 7-25-02 v1" xfId="1193"/>
    <cellStyle name="r_MC Template 7-25-02 v1_факторный анализ (февраль 2008-2009) " xfId="1194"/>
    <cellStyle name="r_Merger Model 1" xfId="1195"/>
    <cellStyle name="r_Merger Model 1_факторный анализ (февраль 2008-2009) " xfId="1196"/>
    <cellStyle name="r_ML Carling Model NewII v3.0" xfId="1197"/>
    <cellStyle name="r_ML Carling Model NewII v3.0_факторный анализ (февраль 2008-2009) " xfId="1198"/>
    <cellStyle name="r_MODEL Carrefour 01 12 03" xfId="1199"/>
    <cellStyle name="r_MODEL Carrefour 01 12 03_факторный анализ (февраль 2008-2009) " xfId="1200"/>
    <cellStyle name="r_One_Pagerv5" xfId="1201"/>
    <cellStyle name="r_One_Pagerv5_факторный анализ (февраль 2008-2009) " xfId="1202"/>
    <cellStyle name="r_One-Pager_9.9.03_v8" xfId="1203"/>
    <cellStyle name="r_One-Pager_9.9.03_v8_факторный анализ (февраль 2008-2009) " xfId="1204"/>
    <cellStyle name="r_Paragon-Diamond Model v11" xfId="1205"/>
    <cellStyle name="r_Paragon-Diamond Model v11_факторный анализ (февраль 2008-2009) " xfId="1206"/>
    <cellStyle name="r_Pro Forma Model_12.8.03_v22" xfId="1207"/>
    <cellStyle name="r_Pro Forma Model_12.8.03_v22_факторный анализ (февраль 2008-2009) " xfId="1208"/>
    <cellStyle name="r_Trading Comps" xfId="1209"/>
    <cellStyle name="r_Trading Comps_факторный анализ (февраль 2008-2009) " xfId="1210"/>
    <cellStyle name="r_Trout Model 030324bak" xfId="1211"/>
    <cellStyle name="r_Trout Model 030324bak_факторный анализ (февраль 2008-2009) " xfId="1212"/>
    <cellStyle name="r_Valeo Model (unleveraged)" xfId="1213"/>
    <cellStyle name="r_Valeo Model (unleveraged)_факторный анализ (февраль 2008-2009) " xfId="1214"/>
    <cellStyle name="r_Yell-McLeod.11.02.02" xfId="1215"/>
    <cellStyle name="r_Yell-McLeod.11.02.02_факторный анализ (февраль 2008-2009) " xfId="1216"/>
    <cellStyle name="r_факторный анализ (февраль 2008-2009) " xfId="1217"/>
    <cellStyle name="Reuters Cells" xfId="1218"/>
    <cellStyle name="Right" xfId="1219"/>
    <cellStyle name="RowHead" xfId="1220"/>
    <cellStyle name="RowLevel_1_Ф 24_25 (03_08)(ДОи ДЗОИ)-рабочая Ver 0 4 " xfId="1221"/>
    <cellStyle name="Salomon Logo" xfId="1222"/>
    <cellStyle name="SAPBEXchaText 2 3 2" xfId="1223"/>
    <cellStyle name="SAPBEXstdData 2 3 2" xfId="1224"/>
    <cellStyle name="SAPBEXstdItem 2 5" xfId="1225"/>
    <cellStyle name="SEK [1]" xfId="1226"/>
    <cellStyle name="ShadedCells_Database" xfId="1227"/>
    <cellStyle name="ShOut" xfId="1228"/>
    <cellStyle name="Sing" xfId="1229"/>
    <cellStyle name="single space" xfId="1230"/>
    <cellStyle name="small" xfId="1231"/>
    <cellStyle name="SN" xfId="1232"/>
    <cellStyle name="space" xfId="1233"/>
    <cellStyle name="Space3" xfId="1234"/>
    <cellStyle name="Standaard_Map2" xfId="1235"/>
    <cellStyle name="Standard_ !gesamt planIst 94" xfId="1236"/>
    <cellStyle name="std" xfId="1237"/>
    <cellStyle name="sterling [0]" xfId="1238"/>
    <cellStyle name="sterling [1]" xfId="1239"/>
    <cellStyle name="Style 24" xfId="1240"/>
    <cellStyle name="Style D green" xfId="1241"/>
    <cellStyle name="Style E" xfId="1242"/>
    <cellStyle name="Style H" xfId="1243"/>
    <cellStyle name="Sub total" xfId="1244"/>
    <cellStyle name="Subtitle" xfId="1245"/>
    <cellStyle name="Subtotal Current Period" xfId="1246"/>
    <cellStyle name="Table Column Title" xfId="1247"/>
    <cellStyle name="Table end" xfId="1248"/>
    <cellStyle name="Table Head" xfId="1249"/>
    <cellStyle name="Table Head Aligned" xfId="1250"/>
    <cellStyle name="Table Head Blue" xfId="1251"/>
    <cellStyle name="Table Head Green" xfId="1252"/>
    <cellStyle name="Table head_07 Model Alcatel OFD Sept-03" xfId="1253"/>
    <cellStyle name="Table Text" xfId="1254"/>
    <cellStyle name="table text bold" xfId="1255"/>
    <cellStyle name="table text bold green" xfId="1256"/>
    <cellStyle name="table text light" xfId="1257"/>
    <cellStyle name="Table Title" xfId="1258"/>
    <cellStyle name="Table Total Text" xfId="1259"/>
    <cellStyle name="Table Units" xfId="1260"/>
    <cellStyle name="Table-#" xfId="1261"/>
    <cellStyle name="Table_Header" xfId="1262"/>
    <cellStyle name="Table-Footnotes" xfId="1263"/>
    <cellStyle name="Table-Head-Bottom" xfId="1264"/>
    <cellStyle name="Table-Headings" xfId="1265"/>
    <cellStyle name="Table-Head-Title" xfId="1266"/>
    <cellStyle name="Table-Titles" xfId="1267"/>
    <cellStyle name="Text" xfId="1268"/>
    <cellStyle name="Text 1" xfId="1269"/>
    <cellStyle name="Text Head 1" xfId="1270"/>
    <cellStyle name="TG-AR-94" xfId="1271"/>
    <cellStyle name="times" xfId="1272"/>
    <cellStyle name="times [2]" xfId="1273"/>
    <cellStyle name="Times_050128 - Verdi LBO Model_Invt Grade v2" xfId="1274"/>
    <cellStyle name="times2" xfId="1275"/>
    <cellStyle name="timesales2" xfId="1276"/>
    <cellStyle name="timesales2under" xfId="1277"/>
    <cellStyle name="TITLE" xfId="1278"/>
    <cellStyle name="Title - PROJECT" xfId="1279"/>
    <cellStyle name="Title - Underline" xfId="1280"/>
    <cellStyle name="title1" xfId="1281"/>
    <cellStyle name="title2" xfId="1282"/>
    <cellStyle name="Titles - Col. Headings" xfId="1283"/>
    <cellStyle name="Titles - Other" xfId="1284"/>
    <cellStyle name="Topline" xfId="1285"/>
    <cellStyle name="Total" xfId="1286"/>
    <cellStyle name="Total Column Amount" xfId="1287"/>
    <cellStyle name="Total Column Units" xfId="1288"/>
    <cellStyle name="Total Row Subtotal Current Period" xfId="1289"/>
    <cellStyle name="Trader" xfId="1290"/>
    <cellStyle name="triple space" xfId="1291"/>
    <cellStyle name="Type Of Products 1" xfId="1292"/>
    <cellStyle name="Type Of Products 2" xfId="1293"/>
    <cellStyle name="Type Of Products 3" xfId="1294"/>
    <cellStyle name="ubordinated Debt" xfId="1295"/>
    <cellStyle name="Underline_Single" xfId="1296"/>
    <cellStyle name="Unsure" xfId="1297"/>
    <cellStyle name="Upper Line" xfId="1298"/>
    <cellStyle name="Valuta (0)_Bilancio PMT 02-06 al 3 Gennaio" xfId="1299"/>
    <cellStyle name="Valuta_Bilancio PMT 02-06 al 3 Gennaio" xfId="1300"/>
    <cellStyle name="Währung [0]_ !gesamt planIst 94" xfId="1301"/>
    <cellStyle name="Währung_ !gesamt planIst 94" xfId="1302"/>
    <cellStyle name="Worksheet Title 1" xfId="1303"/>
    <cellStyle name="Worksheet Title 2" xfId="1304"/>
    <cellStyle name="Worksheet Title 3" xfId="1305"/>
    <cellStyle name="x" xfId="1306"/>
    <cellStyle name="x_Book21" xfId="1307"/>
    <cellStyle name="x_Book21_факторный анализ (февраль 2008-2009) " xfId="1308"/>
    <cellStyle name="x_contribution_analysis" xfId="1309"/>
    <cellStyle name="x_contribution_analysis_факторный анализ (февраль 2008-2009) " xfId="1310"/>
    <cellStyle name="x_Merger Plans" xfId="1311"/>
    <cellStyle name="x_Merger Plans (2)" xfId="1312"/>
    <cellStyle name="x_Merger Plans (2)_факторный анализ (февраль 2008-2009) " xfId="1313"/>
    <cellStyle name="x_Merger Plans_факторный анализ (февраль 2008-2009) " xfId="1314"/>
    <cellStyle name="x_Options" xfId="1315"/>
    <cellStyle name="x_Options_факторный анализ (февраль 2008-2009) " xfId="1316"/>
    <cellStyle name="x_Sensitivity analysis on synergies (amended)" xfId="1317"/>
    <cellStyle name="x_Sensitivity analysis on synergies (amended)_факторный анализ (февраль 2008-2009) " xfId="1318"/>
    <cellStyle name="x_факторный анализ (февраль 2008-2009) " xfId="1319"/>
    <cellStyle name="xsingledecimal" xfId="1320"/>
    <cellStyle name="xx" xfId="1321"/>
    <cellStyle name="year" xfId="1322"/>
    <cellStyle name="yellow" xfId="1323"/>
    <cellStyle name="Акцент1" xfId="1324"/>
    <cellStyle name="Акцент2" xfId="1325"/>
    <cellStyle name="Акцент3" xfId="1326"/>
    <cellStyle name="Акцент4" xfId="1327"/>
    <cellStyle name="Акцент5" xfId="1328"/>
    <cellStyle name="Акцент6" xfId="1329"/>
    <cellStyle name="Ввод " xfId="1330"/>
    <cellStyle name="Вывод" xfId="1331"/>
    <cellStyle name="Вычисление" xfId="1332"/>
    <cellStyle name="Гиперссылка 2" xfId="1333"/>
    <cellStyle name="Гиперссылка 2 3" xfId="1334"/>
    <cellStyle name="Currency" xfId="1335"/>
    <cellStyle name="Currency [0]" xfId="1336"/>
    <cellStyle name="Заголовок 1" xfId="1337"/>
    <cellStyle name="Заголовок 2" xfId="1338"/>
    <cellStyle name="Заголовок 3" xfId="1339"/>
    <cellStyle name="Заголовок 4" xfId="1340"/>
    <cellStyle name="Заголовок просто" xfId="1341"/>
    <cellStyle name="Итог" xfId="1342"/>
    <cellStyle name="Контрольная ячейка" xfId="1343"/>
    <cellStyle name="Название" xfId="1344"/>
    <cellStyle name="Нейтральный" xfId="1345"/>
    <cellStyle name="Обычный 10" xfId="1346"/>
    <cellStyle name="Обычный 11" xfId="1347"/>
    <cellStyle name="Обычный 11 2" xfId="1348"/>
    <cellStyle name="Обычный 11 9" xfId="1349"/>
    <cellStyle name="Обычный 12" xfId="1350"/>
    <cellStyle name="Обычный 13" xfId="1351"/>
    <cellStyle name="Обычный 2" xfId="1352"/>
    <cellStyle name="Обычный 2 2" xfId="1353"/>
    <cellStyle name="Обычный 2 2 11" xfId="1354"/>
    <cellStyle name="Обычный 3" xfId="1355"/>
    <cellStyle name="Обычный 4" xfId="1356"/>
    <cellStyle name="Обычный 42" xfId="1357"/>
    <cellStyle name="Обычный 42 4" xfId="1358"/>
    <cellStyle name="Обычный 5" xfId="1359"/>
    <cellStyle name="Обычный 6" xfId="1360"/>
    <cellStyle name="Обычный 7" xfId="1361"/>
    <cellStyle name="Обычный 8" xfId="1362"/>
    <cellStyle name="Обычный 9" xfId="1363"/>
    <cellStyle name="Плохой" xfId="1364"/>
    <cellStyle name="Пояснение" xfId="1365"/>
    <cellStyle name="Примечание" xfId="1366"/>
    <cellStyle name="Percent" xfId="1367"/>
    <cellStyle name="Процентный 11" xfId="1368"/>
    <cellStyle name="Процентный 2" xfId="1369"/>
    <cellStyle name="Процентный 2 10" xfId="1370"/>
    <cellStyle name="Процентный 2 2" xfId="1371"/>
    <cellStyle name="Процентный 2 3" xfId="1372"/>
    <cellStyle name="Процентный 3" xfId="1373"/>
    <cellStyle name="Процентный 3 10" xfId="1374"/>
    <cellStyle name="Связанная ячейка" xfId="1375"/>
    <cellStyle name="Стиль 1" xfId="1376"/>
    <cellStyle name="Стиль 2" xfId="1377"/>
    <cellStyle name="Стиль 3" xfId="1378"/>
    <cellStyle name="Текст предупреждения" xfId="1379"/>
    <cellStyle name="Тысячи [0]_ " xfId="1380"/>
    <cellStyle name="Тысячи_ " xfId="1381"/>
    <cellStyle name="Comma" xfId="1382"/>
    <cellStyle name="Comma [0]" xfId="1383"/>
    <cellStyle name="Финансовый 10 3" xfId="1384"/>
    <cellStyle name="Финансовый 11 9" xfId="1385"/>
    <cellStyle name="Финансовый 17" xfId="1386"/>
    <cellStyle name="Финансовый 2" xfId="1387"/>
    <cellStyle name="Финансовый 2 2" xfId="1388"/>
    <cellStyle name="Финансовый 2 2 7" xfId="1389"/>
    <cellStyle name="Финансовый 2 3" xfId="1390"/>
    <cellStyle name="Финансовый 3" xfId="1391"/>
    <cellStyle name="Финансовый 6 9" xfId="1392"/>
    <cellStyle name="Хороший" xfId="1393"/>
    <cellStyle name="標準_0209要旨（BS･PL･剰余金）" xfId="13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104775</xdr:rowOff>
    </xdr:from>
    <xdr:to>
      <xdr:col>1</xdr:col>
      <xdr:colOff>581025</xdr:colOff>
      <xdr:row>2</xdr:row>
      <xdr:rowOff>19050</xdr:rowOff>
    </xdr:to>
    <xdr:pic>
      <xdr:nvPicPr>
        <xdr:cNvPr id="1" name="Рисунок 1" descr="http://lipetsk.nlmk.ru/files/foto/logo/logo-NLMK-ru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4775"/>
          <a:ext cx="552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\dzo\16%20&#1064;&#1072;&#1085;&#1089;\2007%20&#1075;&#1086;&#1076;\11%20&#1084;&#1077;&#1089;&#1103;&#1094;\&#1092;&#1072;&#1082;&#1090;\&#1086;&#1090;&#1095;&#1077;&#1090;%20&#1079;&#1072;%20&#1085;&#1086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3\&#1082;&#1084;&#1072;\&#1052;&#1072;&#1090;&#1077;&#1088;&#1080;&#1072;&#1083;&#1099;%20&#1076;&#1083;&#1103;%20&#1072;&#1085;&#1072;&#1083;&#1080;&#1079;&#1072;\&#1054;&#1040;&#1054;%20&#1057;&#1090;&#1072;&#1075;&#1076;&#1086;&#1082;\&#1040;&#1085;&#1072;&#1083;&#1080;&#1090;&#1080;&#1095;&#1077;&#1082;&#1080;&#1081;%20&#1086;&#1090;&#1095;&#1077;&#1090;%20&#1079;&#1072;%20%202001%20&#1075;&#1086;&#1076;%20&#1076;&#1083;&#1103;%20&#1086;&#1090;&#1095;&#1077;&#1090;&#1072;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3\&#1082;&#1084;&#1072;&#1088;&#1091;&#1076;&#1072;\&#1052;&#1086;&#1080;%20&#1076;&#1086;&#1082;&#1091;&#1084;&#1077;&#1085;&#1090;&#1099;\&#1050;&#1072;&#1083;&#1100;&#1082;&#1091;&#1083;&#1103;&#1094;&#1080;&#1080;%20&#1080;&#1079;%20&#1086;&#1090;&#1095;&#1077;&#1090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1051;&#1050;&#1042;\Local%20Settings\Temporary%20Internet%20Files\OLK24\Documents%20and%20Settings\1\&#1056;&#1072;&#1073;&#1086;&#1095;&#1080;&#1081;%20&#1089;&#1090;&#1086;&#1083;\&#1046;&#1091;&#1088;&#1072;&#1074;&#1083;&#1077;&#1074;&#1072;_&#1051;&#104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rkovskaya-os\&#1090;&#1072;&#1090;&#1100;&#1103;&#1085;&#1072;\rostan\STEEL_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3\&#1082;&#1084;&#1072;\&#1052;&#1072;&#1090;&#1077;&#1088;&#1080;&#1072;&#1083;&#1099;%20&#1076;&#1083;&#1103;%20&#1072;&#1085;&#1072;&#1083;&#1080;&#1079;&#1072;\&#1054;&#1040;&#1054;%20&#1057;&#1090;&#1072;&#1075;&#1076;&#1086;&#1082;\&#1040;&#1085;&#1072;&#1083;&#1080;&#1090;&#1080;&#1095;&#1077;&#1089;&#1082;&#1080;&#1081;%20&#1086;&#1090;&#1095;&#1077;&#1090;\&#1069;&#1082;&#1086;&#1085;&#1086;&#1084;&#1080;&#1082;&#1072;%20&#1080;%20&#1092;&#1080;&#1085;&#1072;&#1085;&#1089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ЭП"/>
      <sheetName val="01_12"/>
      <sheetName val="01_12пл_фт"/>
      <sheetName val="Ф1"/>
      <sheetName val="Ф1_динамика"/>
      <sheetName val="персонал"/>
      <sheetName val="Ф2"/>
      <sheetName val="налоги год1"/>
      <sheetName val="структура расходов"/>
      <sheetName val="налоги год2"/>
      <sheetName val="налоги"/>
      <sheetName val="дочерние компании"/>
      <sheetName val="Ф2_динамика _2_"/>
      <sheetName val="ПРИХОД "/>
      <sheetName val="Факт"/>
      <sheetName val="Тепло"/>
      <sheetName val="#ССЫЛКА"/>
      <sheetName val="Шахм"/>
      <sheetName val="Inputs"/>
      <sheetName val="US GAAP BS"/>
      <sheetName val="Line_Export 04"/>
      <sheetName val="OCTG_Export 04"/>
      <sheetName val="Industrial_Export 04"/>
      <sheetName val="TMK OCTG Export 04 -input"/>
      <sheetName val="TMK Line Pipe Export 04-input"/>
      <sheetName val="TMK Industrial export04 - input"/>
      <sheetName val="Input"/>
      <sheetName val="&lt;EuroCF&gt;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Меню1"/>
      <sheetName val="Меню3"/>
      <sheetName val="Меню4"/>
      <sheetName val="Меню7"/>
      <sheetName val="Сроки"/>
      <sheetName val="Дин.Тов.прод."/>
      <sheetName val="Товар.прод.Пл-Факт"/>
      <sheetName val="См.затр.Пл-Факт"/>
      <sheetName val="Экон.пок.Пл-Факт"/>
      <sheetName val="ПФ кальк"/>
      <sheetName val="Производство"/>
      <sheetName val="ДиагПрВскр"/>
      <sheetName val="ПФ пр-ваМарт"/>
      <sheetName val="ДиагПроСыр"/>
      <sheetName val="ДиагПроПрод"/>
      <sheetName val="ДиагДинПро%"/>
      <sheetName val="ДиагДинОст"/>
      <sheetName val="ДиагПФ_Про-ва"/>
      <sheetName val="Реализация"/>
      <sheetName val="Динамика реализации"/>
      <sheetName val="Динамика цен"/>
      <sheetName val="Диаг_ре8-25_(1)"/>
      <sheetName val="ДиагРеализ"/>
      <sheetName val="Диаг ОПОО за дек"/>
      <sheetName val="Диаг ОПОО за год"/>
      <sheetName val="Экономика"/>
      <sheetName val="Общая смета затрат"/>
      <sheetName val="Диагр_Удел_затрат"/>
      <sheetName val="рем. фонд"/>
      <sheetName val="ДиагДинСеб"/>
      <sheetName val="Факт. затраты на ремонт"/>
      <sheetName val="Финанс результат"/>
      <sheetName val="ДиагВырСебПриб"/>
      <sheetName val="ДиагФинРез"/>
      <sheetName val="ДиагРасПриб"/>
      <sheetName val="Баланс"/>
      <sheetName val="Структура оборотных активов"/>
      <sheetName val="Структа краткоср. обязательств"/>
      <sheetName val="Формирование запасов"/>
      <sheetName val="Деб. и кред. задолж-ти"/>
      <sheetName val="Зад-ть покуп. и поставщиков"/>
      <sheetName val="Прочая кред. и деб. зад-ти"/>
      <sheetName val="Финансовые показатели"/>
      <sheetName val="Рентабельность"/>
      <sheetName val="Оборачиваемость"/>
      <sheetName val="Ликвидность"/>
      <sheetName val="Финанс. устойчивость"/>
      <sheetName val="Динамика ТМЦ"/>
      <sheetName val="ДиагТМЦ"/>
      <sheetName val="Структура запасов"/>
      <sheetName val="кредиторы_новые"/>
      <sheetName val="дебиторы_новые"/>
      <sheetName val="Показ. по труду за мес."/>
      <sheetName val="Аналитичекий отчет за  2001 год"/>
      <sheetName val="анализ выручки"/>
      <sheetName val="5"/>
      <sheetName val="Тепло"/>
      <sheetName val="#ССЫЛКА"/>
      <sheetName val="Calenderised - DTP"/>
      <sheetName val="Ass"/>
      <sheetName val="Дата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."/>
      <sheetName val="Общие показатели"/>
      <sheetName val="план 1 утв"/>
      <sheetName val="факт 2009"/>
      <sheetName val="база пл 10"/>
      <sheetName val="план с БЭМЗ 2010"/>
      <sheetName val="факт ожидаемый"/>
      <sheetName val="план 2011"/>
      <sheetName val="база пл 11ут "/>
      <sheetName val="база пл 11ут  (скоррек)"/>
      <sheetName val="факт 2010"/>
      <sheetName val="факт 2011"/>
      <sheetName val="факт 2011 (ожидаемый)"/>
      <sheetName val="факт 2011 (ожидаемый)(2вар)"/>
      <sheetName val="план 2012"/>
      <sheetName val="факт 2012"/>
      <sheetName val="факторный новая форма"/>
      <sheetName val="факторный в старом формате"/>
      <sheetName val="по АФ"/>
      <sheetName val="dano"/>
      <sheetName val="gaz"/>
      <sheetName val="Лист2"/>
      <sheetName val="свод база"/>
      <sheetName val="Калькуляция по цехам"/>
      <sheetName val="DCFPerpetuity - others"/>
      <sheetName val="БИ"/>
      <sheetName val="ССт"/>
      <sheetName val="Дин_Тов_прод_"/>
      <sheetName val="Товар_прод_Пл-Факт"/>
      <sheetName val="См_затр_Пл-Факт"/>
      <sheetName val="Экон_пок_Пл-Факт"/>
      <sheetName val="ПФ_кальк"/>
      <sheetName val="ПФ_пр-ваМарт"/>
      <sheetName val="Динамика_реализации"/>
      <sheetName val="Динамика_цен"/>
      <sheetName val="Диаг_ОПОО_за_дек"/>
      <sheetName val="Диаг_ОПОО_за_год"/>
      <sheetName val="Общая_смета_затрат"/>
      <sheetName val="рем__фонд"/>
      <sheetName val="Факт__затраты_на_ремонт"/>
      <sheetName val="Финанс_результат"/>
      <sheetName val="Структура_оборотных_активов"/>
      <sheetName val="Структа_краткоср__обязательств"/>
      <sheetName val="Формирование_запасов"/>
      <sheetName val="Деб__и_кред__задолж-ти"/>
      <sheetName val="Зад-ть_покуп__и_поставщиков"/>
      <sheetName val="Прочая_кред__и_деб__зад-ти"/>
      <sheetName val="Финансовые_показатели"/>
      <sheetName val="Финанс__устойчивость"/>
      <sheetName val="Динамика_ТМЦ"/>
      <sheetName val="Структура_запасов"/>
      <sheetName val="Показ__по_труду_за_мес_"/>
      <sheetName val="Аналитичекий_отчет_за__2001_год"/>
      <sheetName val="анализ_выручки"/>
      <sheetName val="Calenderised_-_DTP"/>
      <sheetName val="КалькуляцияОбщезав_"/>
      <sheetName val="Общие_показатели"/>
      <sheetName val="план_1_утв"/>
      <sheetName val="факт_2009"/>
      <sheetName val="база_пл_10"/>
      <sheetName val="план_с_БЭМЗ_2010"/>
      <sheetName val="факт_ожидаемый"/>
      <sheetName val="план_2011"/>
      <sheetName val="база_пл_11ут_"/>
      <sheetName val="база_пл_11ут__(скоррек)"/>
      <sheetName val="факт_2010"/>
      <sheetName val="факт_2011"/>
      <sheetName val="факт_2011_(ожидаемый)"/>
      <sheetName val="факт_2011_(ожидаемый)(2вар)"/>
      <sheetName val="план_2012"/>
      <sheetName val="факт_2012"/>
      <sheetName val="факторный_новая_форма"/>
      <sheetName val="факторный_в_старом_формате"/>
      <sheetName val="по_АФ"/>
      <sheetName val="свод_база"/>
      <sheetName val="Калькуляция_по_цехам"/>
      <sheetName val="DCFPerpetuity_-_others"/>
      <sheetName val="Macro1"/>
      <sheetName val="Энергоресурсы Мах"/>
      <sheetName val="GraphPage"/>
      <sheetName val="Ф1"/>
      <sheetName val="Р2"/>
      <sheetName val="Справочник статей"/>
      <sheetName val="коробки"/>
    </sheetNames>
    <sheetDataSet>
      <sheetData sheetId="11">
        <row r="3">
          <cell r="A3" t="str">
            <v>План-факт  показателей производства   за  июнь  2001г.</v>
          </cell>
        </row>
        <row r="4">
          <cell r="A4" t="str">
            <v>Показатели</v>
          </cell>
          <cell r="B4" t="str">
            <v>Вскрыша (тыс.куб)</v>
          </cell>
          <cell r="C4" t="str">
            <v>Сырой известняк (тыс.тонн)</v>
          </cell>
          <cell r="D4" t="str">
            <v>Готовая продукция (тыс.тонн)</v>
          </cell>
          <cell r="E4" t="str">
            <v>в т.ч ф 8-25</v>
          </cell>
          <cell r="F4" t="str">
            <v>ф 20-60</v>
          </cell>
          <cell r="G4" t="str">
            <v>ф 50-100</v>
          </cell>
          <cell r="H4" t="str">
            <v>Выход готовой подукции из сырого известняка, %</v>
          </cell>
          <cell r="I4" t="str">
            <v>Услуги ЖДЦ (тыс.тн.км)</v>
          </cell>
        </row>
        <row r="5">
          <cell r="A5" t="str">
            <v>План</v>
          </cell>
          <cell r="E5">
            <v>0</v>
          </cell>
          <cell r="H5" t="e">
            <v>#DIV/0!</v>
          </cell>
        </row>
        <row r="6">
          <cell r="A6" t="str">
            <v>Факт</v>
          </cell>
          <cell r="E6">
            <v>0</v>
          </cell>
          <cell r="H6" t="e">
            <v>#DIV/0!</v>
          </cell>
        </row>
        <row r="7">
          <cell r="A7" t="str">
            <v>Отклонение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 t="e">
            <v>#DIV/0!</v>
          </cell>
          <cell r="I7">
            <v>0</v>
          </cell>
        </row>
        <row r="8">
          <cell r="A8" t="str">
            <v>% выполнения</v>
          </cell>
          <cell r="B8" t="e">
            <v>#DIV/0!</v>
          </cell>
          <cell r="C8" t="e">
            <v>#DIV/0!</v>
          </cell>
          <cell r="D8" t="e">
            <v>#DIV/0!</v>
          </cell>
          <cell r="E8" t="e">
            <v>#DIV/0!</v>
          </cell>
          <cell r="F8" t="e">
            <v>#DIV/0!</v>
          </cell>
          <cell r="G8" t="e">
            <v>#DIV/0!</v>
          </cell>
          <cell r="H8" t="e">
            <v>#DIV/0!</v>
          </cell>
          <cell r="I8" t="e">
            <v>#DIV/0!</v>
          </cell>
        </row>
        <row r="9">
          <cell r="A9" t="str">
            <v>Факт за июнь 2000г.</v>
          </cell>
          <cell r="B9">
            <v>130.8</v>
          </cell>
          <cell r="C9">
            <v>324.4</v>
          </cell>
          <cell r="D9">
            <v>243.6</v>
          </cell>
          <cell r="E9">
            <v>66.5</v>
          </cell>
          <cell r="F9">
            <v>130.6</v>
          </cell>
          <cell r="G9">
            <v>46.5</v>
          </cell>
          <cell r="H9">
            <v>75.0924784217016</v>
          </cell>
          <cell r="I9">
            <v>2535.245</v>
          </cell>
        </row>
        <row r="10">
          <cell r="A10" t="str">
            <v>План-факт показателей производства за март 2001г.</v>
          </cell>
        </row>
        <row r="11">
          <cell r="A11" t="str">
            <v>Показатели</v>
          </cell>
          <cell r="B11" t="str">
            <v>Вскрыша (тыс.куб)</v>
          </cell>
          <cell r="C11" t="str">
            <v>Сырой известняк (тыс.тонн)</v>
          </cell>
          <cell r="D11" t="str">
            <v>Готовая продукция (тыс.тонн)</v>
          </cell>
          <cell r="E11" t="str">
            <v>в т.ч ф 8-25</v>
          </cell>
          <cell r="F11" t="str">
            <v>ф 20-60</v>
          </cell>
          <cell r="G11" t="str">
            <v>ф 50-100</v>
          </cell>
          <cell r="H11" t="str">
            <v>Выход готовой подукции из сырого известняка, %</v>
          </cell>
          <cell r="I11" t="str">
            <v>Услуги ЖДЦ (тыс.тн.км)</v>
          </cell>
        </row>
        <row r="12">
          <cell r="A12" t="str">
            <v>План</v>
          </cell>
          <cell r="B12">
            <v>80</v>
          </cell>
          <cell r="C12">
            <v>263</v>
          </cell>
          <cell r="D12">
            <v>200</v>
          </cell>
          <cell r="E12">
            <v>62</v>
          </cell>
          <cell r="F12">
            <v>112</v>
          </cell>
          <cell r="G12">
            <v>26</v>
          </cell>
          <cell r="H12">
            <v>76.04562737642586</v>
          </cell>
          <cell r="I12">
            <v>2225.2</v>
          </cell>
        </row>
        <row r="13">
          <cell r="A13" t="str">
            <v>Факт</v>
          </cell>
          <cell r="B13">
            <v>83.1</v>
          </cell>
          <cell r="C13">
            <v>271.3</v>
          </cell>
          <cell r="D13">
            <v>206.5</v>
          </cell>
          <cell r="E13">
            <v>69.9</v>
          </cell>
          <cell r="F13">
            <v>107.8</v>
          </cell>
          <cell r="G13">
            <v>28.8</v>
          </cell>
          <cell r="H13">
            <v>76.11500184297824</v>
          </cell>
          <cell r="I13">
            <v>2436.4</v>
          </cell>
        </row>
        <row r="14">
          <cell r="A14" t="str">
            <v>Отклонение</v>
          </cell>
          <cell r="B14">
            <v>3.0999999999999943</v>
          </cell>
          <cell r="C14">
            <v>8.300000000000011</v>
          </cell>
          <cell r="D14">
            <v>6.5</v>
          </cell>
          <cell r="E14">
            <v>7.900000000000006</v>
          </cell>
          <cell r="F14">
            <v>-4.200000000000003</v>
          </cell>
          <cell r="G14">
            <v>2.8000000000000007</v>
          </cell>
          <cell r="H14">
            <v>0.06937446655238944</v>
          </cell>
          <cell r="I14">
            <v>211.20000000000027</v>
          </cell>
        </row>
        <row r="15">
          <cell r="A15" t="str">
            <v>% выполнения</v>
          </cell>
          <cell r="B15">
            <v>103.875</v>
          </cell>
          <cell r="C15">
            <v>103.15589353612167</v>
          </cell>
          <cell r="D15">
            <v>103.25</v>
          </cell>
          <cell r="E15">
            <v>112.74193548387099</v>
          </cell>
          <cell r="F15">
            <v>96.25</v>
          </cell>
          <cell r="G15">
            <v>110.76923076923077</v>
          </cell>
          <cell r="H15">
            <v>100.09122742351639</v>
          </cell>
          <cell r="I15">
            <v>109.49128168254539</v>
          </cell>
        </row>
        <row r="16">
          <cell r="A16" t="str">
            <v>Факт за март 2000г.</v>
          </cell>
          <cell r="B16">
            <v>91.5</v>
          </cell>
          <cell r="C16">
            <v>217.9</v>
          </cell>
          <cell r="D16">
            <v>166.6</v>
          </cell>
          <cell r="E16">
            <v>55.599999999999994</v>
          </cell>
          <cell r="F16">
            <v>84.2</v>
          </cell>
          <cell r="G16">
            <v>26.8</v>
          </cell>
          <cell r="H16">
            <v>76.45709040844424</v>
          </cell>
          <cell r="I16">
            <v>1717.2</v>
          </cell>
        </row>
        <row r="17">
          <cell r="A17" t="str">
            <v>Динамика показателей производства в 2000 - 2001г.г.</v>
          </cell>
        </row>
        <row r="18">
          <cell r="A18" t="str">
            <v>Показатели</v>
          </cell>
          <cell r="B18" t="str">
            <v>Июль 
2000г.</v>
          </cell>
          <cell r="C18" t="str">
            <v>Август 
2000г. </v>
          </cell>
          <cell r="D18" t="str">
            <v>Сентябрь 
2000г.</v>
          </cell>
          <cell r="E18" t="str">
            <v>Октябрь 
2000г.</v>
          </cell>
          <cell r="F18" t="str">
            <v>Ноябрь
 2000г.</v>
          </cell>
          <cell r="G18" t="str">
            <v>Декабрь 
2000г. </v>
          </cell>
          <cell r="H18" t="str">
            <v>Январь 
2001г.</v>
          </cell>
          <cell r="I18" t="str">
            <v>Февраль
 2001г.</v>
          </cell>
        </row>
        <row r="19">
          <cell r="A19" t="str">
            <v>Авто вскрыша (тыс.м3)</v>
          </cell>
          <cell r="B19">
            <v>137</v>
          </cell>
          <cell r="C19">
            <v>145</v>
          </cell>
          <cell r="D19">
            <v>139</v>
          </cell>
          <cell r="E19">
            <v>146</v>
          </cell>
          <cell r="F19">
            <v>139</v>
          </cell>
          <cell r="G19">
            <v>138.4</v>
          </cell>
          <cell r="H19">
            <v>121.577</v>
          </cell>
          <cell r="I19">
            <v>110.483</v>
          </cell>
        </row>
        <row r="20">
          <cell r="A20" t="str">
            <v>Погашение ГПР</v>
          </cell>
          <cell r="B20">
            <v>102.4</v>
          </cell>
          <cell r="C20">
            <v>106</v>
          </cell>
          <cell r="D20">
            <v>104</v>
          </cell>
          <cell r="E20">
            <v>105.60000000000001</v>
          </cell>
          <cell r="F20">
            <v>109.76</v>
          </cell>
          <cell r="G20">
            <v>113.47200000000001</v>
          </cell>
          <cell r="H20">
            <v>127.95426</v>
          </cell>
          <cell r="I20">
            <v>119.8785</v>
          </cell>
        </row>
        <row r="21">
          <cell r="A21" t="str">
            <v>Коэффицент погашения ГПР</v>
          </cell>
          <cell r="B21">
            <v>0.32</v>
          </cell>
          <cell r="C21">
            <v>0.32</v>
          </cell>
          <cell r="D21">
            <v>0.32</v>
          </cell>
          <cell r="E21">
            <v>0.32</v>
          </cell>
          <cell r="F21">
            <v>0.32</v>
          </cell>
          <cell r="G21">
            <v>0.32</v>
          </cell>
          <cell r="H21">
            <v>0.42</v>
          </cell>
          <cell r="I21">
            <v>0.42</v>
          </cell>
        </row>
        <row r="22">
          <cell r="A22" t="str">
            <v>Формирование резервов ГПР</v>
          </cell>
          <cell r="B22">
            <v>110.6</v>
          </cell>
          <cell r="C22">
            <v>149.6</v>
          </cell>
          <cell r="D22">
            <v>184.6</v>
          </cell>
          <cell r="E22">
            <v>225</v>
          </cell>
          <cell r="F22">
            <v>254.24</v>
          </cell>
          <cell r="G22">
            <v>279.168</v>
          </cell>
          <cell r="H22">
            <v>272.79074</v>
          </cell>
          <cell r="I22">
            <v>263.39524000000006</v>
          </cell>
        </row>
        <row r="23">
          <cell r="A23" t="str">
            <v>Сырой известняк (тыс.т)</v>
          </cell>
          <cell r="B23">
            <v>320</v>
          </cell>
          <cell r="C23">
            <v>332</v>
          </cell>
          <cell r="D23">
            <v>325</v>
          </cell>
          <cell r="E23">
            <v>330</v>
          </cell>
          <cell r="F23">
            <v>343</v>
          </cell>
          <cell r="G23">
            <v>354.6</v>
          </cell>
          <cell r="H23">
            <v>304.653</v>
          </cell>
          <cell r="I23">
            <v>285.425</v>
          </cell>
        </row>
        <row r="24">
          <cell r="A24" t="str">
            <v>Выпуск готовой продукции (тыс.т)</v>
          </cell>
          <cell r="B24">
            <v>240.7</v>
          </cell>
          <cell r="C24">
            <v>244.642</v>
          </cell>
          <cell r="D24">
            <v>248.29999999999998</v>
          </cell>
          <cell r="E24">
            <v>241.29999999999998</v>
          </cell>
          <cell r="F24">
            <v>246.9</v>
          </cell>
          <cell r="G24">
            <v>262.4</v>
          </cell>
          <cell r="H24">
            <v>229.452</v>
          </cell>
          <cell r="I24">
            <v>214.727</v>
          </cell>
        </row>
        <row r="25">
          <cell r="A25" t="str">
            <v>в т.ч. 8-25</v>
          </cell>
          <cell r="B25">
            <v>74.3</v>
          </cell>
          <cell r="C25">
            <v>68.96</v>
          </cell>
          <cell r="D25">
            <v>71.3</v>
          </cell>
          <cell r="E25">
            <v>63.7</v>
          </cell>
          <cell r="F25">
            <v>74.9</v>
          </cell>
          <cell r="G25">
            <v>84.2</v>
          </cell>
          <cell r="H25">
            <v>70.878</v>
          </cell>
          <cell r="I25">
            <v>57</v>
          </cell>
        </row>
        <row r="26">
          <cell r="A26" t="str">
            <v>          20-60</v>
          </cell>
          <cell r="B26">
            <v>130</v>
          </cell>
          <cell r="C26">
            <v>124.238</v>
          </cell>
          <cell r="D26">
            <v>122.6</v>
          </cell>
          <cell r="E26">
            <v>142.7</v>
          </cell>
          <cell r="F26">
            <v>145.2</v>
          </cell>
          <cell r="G26">
            <v>151.2</v>
          </cell>
          <cell r="H26">
            <v>120.836</v>
          </cell>
          <cell r="I26">
            <v>120.865</v>
          </cell>
        </row>
        <row r="27">
          <cell r="A27" t="str">
            <v>          50-100</v>
          </cell>
          <cell r="B27">
            <v>36.4</v>
          </cell>
          <cell r="C27">
            <v>51.444</v>
          </cell>
          <cell r="D27">
            <v>54.4</v>
          </cell>
          <cell r="E27">
            <v>34.9</v>
          </cell>
          <cell r="F27">
            <v>26.8</v>
          </cell>
          <cell r="G27">
            <v>27</v>
          </cell>
          <cell r="H27">
            <v>37.738</v>
          </cell>
          <cell r="I27">
            <v>36.862</v>
          </cell>
        </row>
        <row r="28">
          <cell r="A28" t="str">
            <v>Коэффицент выхода готовой продукции из сырого известняка, %</v>
          </cell>
          <cell r="B28">
            <v>75.21875</v>
          </cell>
          <cell r="C28">
            <v>73.68734939759037</v>
          </cell>
          <cell r="D28">
            <v>76.39999999999999</v>
          </cell>
          <cell r="E28">
            <v>73.12121212121212</v>
          </cell>
          <cell r="F28">
            <v>71.98250728862973</v>
          </cell>
          <cell r="G28">
            <v>73.9988719684151</v>
          </cell>
          <cell r="H28">
            <v>75.3158511486839</v>
          </cell>
          <cell r="I28">
            <v>75.2306210037663</v>
          </cell>
        </row>
        <row r="29">
          <cell r="A29" t="str">
            <v>Услуги ЖДЦ (тыс. тн. км)</v>
          </cell>
          <cell r="B29">
            <v>2610.8933</v>
          </cell>
          <cell r="C29">
            <v>2510.23</v>
          </cell>
          <cell r="D29">
            <v>2685.422</v>
          </cell>
          <cell r="E29">
            <v>2820.54</v>
          </cell>
          <cell r="F29">
            <v>3195.47</v>
          </cell>
          <cell r="G29">
            <v>2799.05</v>
          </cell>
          <cell r="H29">
            <v>2770.868</v>
          </cell>
          <cell r="I29">
            <v>2441.329</v>
          </cell>
        </row>
        <row r="30">
          <cell r="A30" t="str">
            <v>Динамика  соотношения выхода по фракциям</v>
          </cell>
          <cell r="G30" t="str">
            <v>%</v>
          </cell>
        </row>
        <row r="31">
          <cell r="A31" t="str">
            <v>Показатели</v>
          </cell>
          <cell r="B31" t="str">
            <v>Июль 
2000г.</v>
          </cell>
          <cell r="C31" t="str">
            <v>Август 
2000г. </v>
          </cell>
          <cell r="D31" t="str">
            <v>Сентябрь 
2000г.</v>
          </cell>
          <cell r="E31" t="str">
            <v>Октябрь 
2000г.</v>
          </cell>
          <cell r="F31" t="str">
            <v>Ноябрь
 2000г.</v>
          </cell>
          <cell r="G31" t="str">
            <v>Декабрь 
2000г. </v>
          </cell>
          <cell r="H31" t="str">
            <v>Январь 
2001г.</v>
          </cell>
          <cell r="I31" t="str">
            <v>Февраль
 2001г.</v>
          </cell>
        </row>
        <row r="32">
          <cell r="A32" t="str">
            <v>Фракция 8-25, %</v>
          </cell>
          <cell r="B32">
            <v>30.868300789364355</v>
          </cell>
          <cell r="C32">
            <v>28.18812795840452</v>
          </cell>
          <cell r="D32">
            <v>28.715263793797828</v>
          </cell>
          <cell r="E32">
            <v>26.398673849979282</v>
          </cell>
          <cell r="F32">
            <v>30.336168489266914</v>
          </cell>
          <cell r="G32">
            <v>32.088414634146346</v>
          </cell>
          <cell r="H32">
            <v>30.89012080958109</v>
          </cell>
          <cell r="I32">
            <v>26.545334308214617</v>
          </cell>
        </row>
        <row r="33">
          <cell r="A33" t="str">
            <v>Фракция 20-60, %</v>
          </cell>
          <cell r="B33">
            <v>54.0091400083091</v>
          </cell>
          <cell r="C33">
            <v>50.78359398631469</v>
          </cell>
          <cell r="D33">
            <v>49.37575513491744</v>
          </cell>
          <cell r="E33">
            <v>59.138002486531285</v>
          </cell>
          <cell r="F33">
            <v>58.809234507897926</v>
          </cell>
          <cell r="G33">
            <v>57.62195121951219</v>
          </cell>
          <cell r="H33">
            <v>52.66286630755017</v>
          </cell>
          <cell r="I33">
            <v>56.28775142390104</v>
          </cell>
        </row>
        <row r="34">
          <cell r="A34" t="str">
            <v>Фракция 50-100, %</v>
          </cell>
          <cell r="B34">
            <v>15.12255920232655</v>
          </cell>
          <cell r="C34">
            <v>21.02827805528078</v>
          </cell>
          <cell r="D34">
            <v>21.90898107128474</v>
          </cell>
          <cell r="E34">
            <v>14.463323663489433</v>
          </cell>
          <cell r="F34">
            <v>10.854597002835156</v>
          </cell>
          <cell r="G34">
            <v>10.289634146341465</v>
          </cell>
          <cell r="H34">
            <v>16.447012882868748</v>
          </cell>
          <cell r="I34">
            <v>17.166914267884337</v>
          </cell>
        </row>
        <row r="35">
          <cell r="A35" t="str">
            <v>Динамика  остатков продукции на конец месяца</v>
          </cell>
          <cell r="G35" t="str">
            <v>тыс.тонн</v>
          </cell>
        </row>
        <row r="36">
          <cell r="A36" t="str">
            <v>Показатели</v>
          </cell>
          <cell r="B36" t="str">
            <v>Июль 
2000г.</v>
          </cell>
          <cell r="C36" t="str">
            <v>Август 
2000г. </v>
          </cell>
          <cell r="D36" t="str">
            <v>Сентябрь 
2000г.</v>
          </cell>
          <cell r="E36" t="str">
            <v>Октябрь 
2000г.</v>
          </cell>
          <cell r="F36" t="str">
            <v>Ноябрь
 2000г.</v>
          </cell>
          <cell r="G36" t="str">
            <v>Декабрь 
2000г. </v>
          </cell>
          <cell r="H36" t="str">
            <v>Январь 
2001г.</v>
          </cell>
          <cell r="I36" t="str">
            <v>Февраль
 2001г.</v>
          </cell>
        </row>
        <row r="37">
          <cell r="A37" t="str">
            <v>Мобильных остатки, всего </v>
          </cell>
          <cell r="B37">
            <v>91</v>
          </cell>
          <cell r="C37">
            <v>99</v>
          </cell>
          <cell r="D37">
            <v>96.2</v>
          </cell>
          <cell r="E37">
            <v>76.339</v>
          </cell>
          <cell r="F37">
            <v>32.2</v>
          </cell>
          <cell r="G37">
            <v>55.599999999999994</v>
          </cell>
          <cell r="H37">
            <v>51</v>
          </cell>
          <cell r="I37">
            <v>69</v>
          </cell>
        </row>
        <row r="38">
          <cell r="A38" t="str">
            <v>Фракция 8-25</v>
          </cell>
          <cell r="B38">
            <v>65</v>
          </cell>
          <cell r="C38">
            <v>64</v>
          </cell>
          <cell r="D38">
            <v>59.9</v>
          </cell>
          <cell r="E38">
            <v>43.396</v>
          </cell>
          <cell r="F38">
            <v>20.2</v>
          </cell>
          <cell r="G38">
            <v>33</v>
          </cell>
          <cell r="H38">
            <v>21</v>
          </cell>
          <cell r="I38">
            <v>31</v>
          </cell>
        </row>
        <row r="39">
          <cell r="A39" t="str">
            <v>Фракция 20-60 </v>
          </cell>
          <cell r="B39">
            <v>14</v>
          </cell>
          <cell r="C39">
            <v>19</v>
          </cell>
          <cell r="D39">
            <v>12.5</v>
          </cell>
          <cell r="E39">
            <v>8.836</v>
          </cell>
          <cell r="F39">
            <v>4.3</v>
          </cell>
          <cell r="G39">
            <v>15</v>
          </cell>
          <cell r="H39">
            <v>16</v>
          </cell>
          <cell r="I39">
            <v>18</v>
          </cell>
        </row>
        <row r="40">
          <cell r="A40" t="str">
            <v>Фракция 50-100 </v>
          </cell>
          <cell r="B40">
            <v>12</v>
          </cell>
          <cell r="C40">
            <v>16</v>
          </cell>
          <cell r="D40">
            <v>23.8</v>
          </cell>
          <cell r="E40">
            <v>24.107</v>
          </cell>
          <cell r="F40">
            <v>7.7</v>
          </cell>
          <cell r="G40">
            <v>7.599999999999998</v>
          </cell>
          <cell r="H40">
            <v>14</v>
          </cell>
          <cell r="I40">
            <v>20</v>
          </cell>
        </row>
      </sheetData>
      <sheetData sheetId="19">
        <row r="2">
          <cell r="A2" t="str">
            <v>Реализация продукции за май 2001г.</v>
          </cell>
        </row>
        <row r="3">
          <cell r="A3" t="str">
            <v>Фракция</v>
          </cell>
          <cell r="B3" t="str">
            <v>Наименование</v>
          </cell>
          <cell r="C3" t="str">
            <v>тонн</v>
          </cell>
          <cell r="D3" t="str">
            <v>%</v>
          </cell>
          <cell r="E3" t="str">
            <v>Цена (с НДС)</v>
          </cell>
          <cell r="F3" t="str">
            <v>Сумма</v>
          </cell>
          <cell r="G3" t="str">
            <v>%</v>
          </cell>
        </row>
        <row r="5">
          <cell r="A5" t="str">
            <v>ф.8-25</v>
          </cell>
          <cell r="B5" t="str">
            <v>Камень известняковый технологический (Ч-1)</v>
          </cell>
          <cell r="C5">
            <v>42009.7</v>
          </cell>
          <cell r="D5">
            <v>75.1850108545667</v>
          </cell>
          <cell r="E5">
            <v>36.12000014282416</v>
          </cell>
          <cell r="F5">
            <v>1517390.37</v>
          </cell>
          <cell r="G5">
            <v>60.467046461955576</v>
          </cell>
        </row>
        <row r="6">
          <cell r="B6" t="str">
            <v>Щебень для строительных работ (самовывоз)</v>
          </cell>
          <cell r="C6">
            <v>11500.4</v>
          </cell>
          <cell r="D6">
            <v>20.58233452826035</v>
          </cell>
          <cell r="E6">
            <v>70.69577319049773</v>
          </cell>
          <cell r="F6">
            <v>813029.67</v>
          </cell>
          <cell r="G6">
            <v>32.39871809047952</v>
          </cell>
        </row>
        <row r="7">
          <cell r="B7" t="str">
            <v>Щебень для строительных работ (ж/д ваг.)</v>
          </cell>
          <cell r="C7">
            <v>2365</v>
          </cell>
          <cell r="D7">
            <v>4.232654617172945</v>
          </cell>
          <cell r="E7">
            <v>75.69982241014799</v>
          </cell>
          <cell r="F7">
            <v>179030.08</v>
          </cell>
          <cell r="G7">
            <v>7.134235447564902</v>
          </cell>
        </row>
        <row r="8">
          <cell r="B8" t="str">
            <v>Всего</v>
          </cell>
          <cell r="C8">
            <v>55875.1</v>
          </cell>
          <cell r="D8">
            <v>99.99999999999999</v>
          </cell>
          <cell r="E8">
            <v>44.91177859189514</v>
          </cell>
          <cell r="F8">
            <v>2509450.12</v>
          </cell>
          <cell r="G8">
            <v>100</v>
          </cell>
        </row>
        <row r="10">
          <cell r="A10" t="str">
            <v>ф.20-60</v>
          </cell>
          <cell r="B10" t="str">
            <v>Камень известняковый технологический (Ч-1)</v>
          </cell>
          <cell r="C10">
            <v>569.8</v>
          </cell>
          <cell r="D10">
            <v>0.4722387747981299</v>
          </cell>
          <cell r="E10">
            <v>61.90417690417691</v>
          </cell>
          <cell r="F10">
            <v>35273</v>
          </cell>
          <cell r="G10">
            <v>0.47671620245318785</v>
          </cell>
        </row>
        <row r="11">
          <cell r="B11" t="str">
            <v>Камень известняковый технологический (С-1)</v>
          </cell>
          <cell r="C11">
            <v>120089.5</v>
          </cell>
          <cell r="D11">
            <v>99.52776122520187</v>
          </cell>
          <cell r="E11">
            <v>61.32</v>
          </cell>
          <cell r="F11">
            <v>7363888.14</v>
          </cell>
          <cell r="G11">
            <v>99.52328379754681</v>
          </cell>
        </row>
        <row r="12">
          <cell r="B12" t="str">
            <v>Всего</v>
          </cell>
          <cell r="C12">
            <v>120659.3</v>
          </cell>
          <cell r="D12">
            <v>100</v>
          </cell>
          <cell r="E12">
            <v>61.32275870985494</v>
          </cell>
          <cell r="F12">
            <v>7399161.14</v>
          </cell>
          <cell r="G12">
            <v>100</v>
          </cell>
        </row>
        <row r="14">
          <cell r="A14" t="str">
            <v>ф.50-100</v>
          </cell>
          <cell r="B14" t="str">
            <v>Камень известняковый технологический (Ч-1)</v>
          </cell>
          <cell r="C14">
            <v>852.1</v>
          </cell>
          <cell r="D14">
            <v>3.641141782753611</v>
          </cell>
          <cell r="E14">
            <v>73.51719281774439</v>
          </cell>
          <cell r="F14">
            <v>62644</v>
          </cell>
          <cell r="G14">
            <v>4.391916722842547</v>
          </cell>
        </row>
        <row r="15">
          <cell r="B15" t="str">
            <v>Камень известняковый технологический (С-1)</v>
          </cell>
          <cell r="C15">
            <v>18012.7</v>
          </cell>
          <cell r="D15">
            <v>76.97077172891206</v>
          </cell>
          <cell r="E15">
            <v>61.32</v>
          </cell>
          <cell r="F15">
            <v>1104538.764</v>
          </cell>
          <cell r="G15">
            <v>77.43825855053058</v>
          </cell>
        </row>
        <row r="16">
          <cell r="B16" t="str">
            <v>Известняк технологический (самовывоз)</v>
          </cell>
          <cell r="C16">
            <v>0</v>
          </cell>
          <cell r="D16">
            <v>0</v>
          </cell>
          <cell r="E16">
            <v>57.12</v>
          </cell>
          <cell r="F16">
            <v>0</v>
          </cell>
          <cell r="G16">
            <v>0</v>
          </cell>
        </row>
        <row r="17">
          <cell r="B17" t="str">
            <v>Известняк технологический  (ж/д вагонами)</v>
          </cell>
          <cell r="C17">
            <v>4537.2</v>
          </cell>
          <cell r="D17">
            <v>19.38808648833433</v>
          </cell>
          <cell r="E17">
            <v>57.12</v>
          </cell>
          <cell r="F17">
            <v>259164.86399999997</v>
          </cell>
          <cell r="G17">
            <v>18.169824726626878</v>
          </cell>
        </row>
        <row r="18">
          <cell r="B18" t="str">
            <v>Всего</v>
          </cell>
          <cell r="C18">
            <v>23402</v>
          </cell>
          <cell r="D18">
            <v>100</v>
          </cell>
          <cell r="E18">
            <v>60.949817451499875</v>
          </cell>
          <cell r="F18">
            <v>1426347.628</v>
          </cell>
          <cell r="G18">
            <v>100</v>
          </cell>
        </row>
        <row r="19">
          <cell r="A19" t="str">
            <v>ф.0-15</v>
          </cell>
          <cell r="B19" t="str">
            <v>Отходы</v>
          </cell>
          <cell r="C19">
            <v>0</v>
          </cell>
          <cell r="D19" t="str">
            <v>х</v>
          </cell>
          <cell r="E19">
            <v>21.6</v>
          </cell>
          <cell r="F19">
            <v>0</v>
          </cell>
          <cell r="G19" t="str">
            <v>х</v>
          </cell>
        </row>
        <row r="20">
          <cell r="B20" t="str">
            <v>Всего по продукции</v>
          </cell>
          <cell r="C20">
            <v>199936.4</v>
          </cell>
          <cell r="D20" t="str">
            <v>х</v>
          </cell>
          <cell r="E20" t="str">
            <v>х</v>
          </cell>
          <cell r="F20">
            <v>11334958.888</v>
          </cell>
          <cell r="G20" t="str">
            <v>х</v>
          </cell>
        </row>
        <row r="22">
          <cell r="A22" t="str">
            <v>Реализация продукции по потребителям за май  2001г.</v>
          </cell>
        </row>
        <row r="23">
          <cell r="A23" t="str">
            <v>Потребитель</v>
          </cell>
          <cell r="B23" t="str">
            <v>Продукция</v>
          </cell>
          <cell r="C23" t="str">
            <v>Цена
 (с НДС)</v>
          </cell>
          <cell r="D23" t="str">
            <v>Отгрузка, тонн</v>
          </cell>
          <cell r="G23" t="str">
            <v>Оплата, руб</v>
          </cell>
        </row>
        <row r="24">
          <cell r="D24" t="str">
            <v>План</v>
          </cell>
          <cell r="E24" t="str">
            <v>Факт</v>
          </cell>
          <cell r="F24" t="str">
            <v>%</v>
          </cell>
          <cell r="G24" t="str">
            <v>План</v>
          </cell>
        </row>
        <row r="25">
          <cell r="A25" t="str">
            <v>ОАО "НЛМК"</v>
          </cell>
          <cell r="B25" t="str">
            <v>камень Ч-1 фр. 8-25 мм</v>
          </cell>
          <cell r="C25">
            <v>36.12</v>
          </cell>
          <cell r="D25">
            <v>25000</v>
          </cell>
          <cell r="E25">
            <v>24994.3</v>
          </cell>
          <cell r="F25">
            <v>99.9772</v>
          </cell>
          <cell r="G25">
            <v>902999.9999999999</v>
          </cell>
        </row>
        <row r="26">
          <cell r="A26" t="str">
            <v>ОАО "НЛМК"</v>
          </cell>
          <cell r="B26" t="str">
            <v>камень Ч-1 фр. 20-60 мм</v>
          </cell>
          <cell r="C26">
            <v>57.12</v>
          </cell>
          <cell r="D26" t="str">
            <v>х</v>
          </cell>
          <cell r="E26">
            <v>402.8</v>
          </cell>
          <cell r="F26" t="str">
            <v>х</v>
          </cell>
          <cell r="G26" t="str">
            <v>х</v>
          </cell>
        </row>
        <row r="27">
          <cell r="A27" t="str">
            <v>ОАО "НЛМК"</v>
          </cell>
          <cell r="B27" t="str">
            <v>камень Ч-1 фр. 50-100 мм</v>
          </cell>
          <cell r="C27">
            <v>57.12</v>
          </cell>
          <cell r="D27" t="str">
            <v>х</v>
          </cell>
          <cell r="E27">
            <v>0</v>
          </cell>
          <cell r="F27" t="str">
            <v>х</v>
          </cell>
          <cell r="G27" t="str">
            <v>х</v>
          </cell>
        </row>
        <row r="28">
          <cell r="A28" t="str">
            <v>ОАО "НЛМК"</v>
          </cell>
          <cell r="B28" t="str">
            <v>камень С-1 фр. 20-60 мм</v>
          </cell>
          <cell r="C28">
            <v>61.32</v>
          </cell>
          <cell r="D28">
            <v>120000</v>
          </cell>
          <cell r="E28">
            <v>120089.5</v>
          </cell>
          <cell r="F28">
            <v>100.07458333333332</v>
          </cell>
          <cell r="G28">
            <v>7358400</v>
          </cell>
        </row>
        <row r="29">
          <cell r="A29" t="str">
            <v>ОАО "НЛМК"</v>
          </cell>
          <cell r="B29" t="str">
            <v>камень С-1 фр. 50-100 мм</v>
          </cell>
          <cell r="C29">
            <v>61.32</v>
          </cell>
          <cell r="D29">
            <v>18000</v>
          </cell>
          <cell r="E29">
            <v>18012.7</v>
          </cell>
          <cell r="F29">
            <v>100.07055555555556</v>
          </cell>
          <cell r="G29">
            <v>1103760</v>
          </cell>
        </row>
        <row r="30">
          <cell r="A30" t="str">
            <v>ОАО "Земетчиносахар"</v>
          </cell>
          <cell r="B30" t="str">
            <v>известняк техн. 50-100 мм</v>
          </cell>
          <cell r="C30">
            <v>57.12</v>
          </cell>
          <cell r="D30">
            <v>2000</v>
          </cell>
          <cell r="E30">
            <v>2012.8</v>
          </cell>
          <cell r="F30">
            <v>100.64</v>
          </cell>
          <cell r="G30">
            <v>114240</v>
          </cell>
        </row>
        <row r="31">
          <cell r="A31" t="str">
            <v>ОАО "Дмитротарановский сахарник"</v>
          </cell>
          <cell r="B31" t="str">
            <v>известняк техн. 50-100 мм</v>
          </cell>
          <cell r="C31">
            <v>57.12</v>
          </cell>
          <cell r="D31">
            <v>2500</v>
          </cell>
          <cell r="E31">
            <v>2524.4</v>
          </cell>
          <cell r="F31">
            <v>100.976</v>
          </cell>
          <cell r="G31">
            <v>142800</v>
          </cell>
        </row>
        <row r="32">
          <cell r="A32" t="str">
            <v>ЗАО "Грязинский сахарный завод"</v>
          </cell>
          <cell r="B32" t="str">
            <v>известняк техн. 50-100 мм</v>
          </cell>
          <cell r="C32">
            <v>57.12</v>
          </cell>
          <cell r="D32">
            <v>2000</v>
          </cell>
          <cell r="E32">
            <v>0</v>
          </cell>
          <cell r="F32">
            <v>0</v>
          </cell>
          <cell r="G32">
            <v>114240</v>
          </cell>
        </row>
        <row r="33">
          <cell r="A33" t="str">
            <v>ООО "Бытстрой 2000"</v>
          </cell>
          <cell r="B33" t="str">
            <v>щебень фр. 8-25 мм</v>
          </cell>
          <cell r="C33">
            <v>74.34</v>
          </cell>
          <cell r="D33" t="str">
            <v>х</v>
          </cell>
          <cell r="E33">
            <v>2032</v>
          </cell>
          <cell r="F33" t="str">
            <v>х</v>
          </cell>
          <cell r="G33" t="str">
            <v>х</v>
          </cell>
        </row>
        <row r="34">
          <cell r="A34" t="str">
            <v>Итого ООО "Рудпром"</v>
          </cell>
          <cell r="C34" t="str">
            <v>х</v>
          </cell>
          <cell r="D34">
            <v>169500</v>
          </cell>
          <cell r="E34">
            <v>170068.5</v>
          </cell>
          <cell r="F34">
            <v>100.3353982300885</v>
          </cell>
          <cell r="G34">
            <v>9736440</v>
          </cell>
        </row>
        <row r="35">
          <cell r="A35" t="str">
            <v>ООО "ВИМЕТ"  ( ОАО "Михайловский ГОК")</v>
          </cell>
          <cell r="B35" t="str">
            <v>камень Ч-1 фр. 8-25 мм</v>
          </cell>
          <cell r="C35">
            <v>36.12</v>
          </cell>
          <cell r="D35">
            <v>17000</v>
          </cell>
          <cell r="E35">
            <v>17015.4</v>
          </cell>
          <cell r="F35">
            <v>100.09058823529413</v>
          </cell>
          <cell r="G35">
            <v>614040</v>
          </cell>
        </row>
        <row r="36">
          <cell r="A36" t="str">
            <v>ОАО "Гусевское Стекловолокно"</v>
          </cell>
          <cell r="B36" t="str">
            <v>камень Ч-1 фр.50-100 мм</v>
          </cell>
          <cell r="C36">
            <v>73.44</v>
          </cell>
          <cell r="D36">
            <v>268</v>
          </cell>
          <cell r="E36">
            <v>268.3</v>
          </cell>
          <cell r="F36">
            <v>100.11194029850748</v>
          </cell>
          <cell r="G36">
            <v>19681.92</v>
          </cell>
        </row>
        <row r="37">
          <cell r="A37" t="str">
            <v>ОАО "Брянский машзавод"</v>
          </cell>
          <cell r="B37" t="str">
            <v>камень Ч-1 фр.50-100 мм</v>
          </cell>
          <cell r="C37">
            <v>73.44</v>
          </cell>
          <cell r="D37">
            <v>402</v>
          </cell>
          <cell r="E37">
            <v>399</v>
          </cell>
          <cell r="F37">
            <v>99.25373134328358</v>
          </cell>
          <cell r="G37">
            <v>29522.879999999997</v>
          </cell>
        </row>
        <row r="38">
          <cell r="A38" t="str">
            <v>ОАО "Элдин"</v>
          </cell>
          <cell r="B38" t="str">
            <v>камень Ч-1 фр. 50-100 мм</v>
          </cell>
          <cell r="C38">
            <v>73.44</v>
          </cell>
          <cell r="D38" t="str">
            <v>х</v>
          </cell>
          <cell r="E38">
            <v>67.8</v>
          </cell>
          <cell r="F38" t="str">
            <v>х</v>
          </cell>
          <cell r="G38" t="str">
            <v>х</v>
          </cell>
        </row>
        <row r="39">
          <cell r="A39" t="str">
            <v>ОАО "Чуфаровский арматурный завод"</v>
          </cell>
          <cell r="B39" t="str">
            <v>камень Ч-1 фр. 20-60 мм</v>
          </cell>
          <cell r="C39">
            <v>73.44</v>
          </cell>
          <cell r="D39" t="str">
            <v>х</v>
          </cell>
          <cell r="E39">
            <v>68</v>
          </cell>
          <cell r="F39" t="str">
            <v>х</v>
          </cell>
          <cell r="G39" t="str">
            <v>х</v>
          </cell>
        </row>
        <row r="40">
          <cell r="A40" t="str">
            <v>ОАО "Мичуринский з-д автонасосов</v>
          </cell>
          <cell r="B40" t="str">
            <v>камень Ч-1 фр. 20-60 мм</v>
          </cell>
          <cell r="C40">
            <v>73.44</v>
          </cell>
          <cell r="D40" t="str">
            <v>х</v>
          </cell>
          <cell r="E40">
            <v>67</v>
          </cell>
          <cell r="F40" t="str">
            <v>х</v>
          </cell>
          <cell r="G40" t="str">
            <v>х</v>
          </cell>
        </row>
        <row r="41">
          <cell r="A41" t="str">
            <v>ОАО "Курскагромаш"</v>
          </cell>
          <cell r="B41" t="str">
            <v>камень Ч-1 фр.50-100 мм</v>
          </cell>
          <cell r="C41">
            <v>73.44</v>
          </cell>
          <cell r="D41" t="str">
            <v>х</v>
          </cell>
          <cell r="E41">
            <v>68</v>
          </cell>
          <cell r="F41" t="str">
            <v>х</v>
          </cell>
          <cell r="G41" t="str">
            <v>х</v>
          </cell>
        </row>
        <row r="42">
          <cell r="A42" t="str">
            <v>Войсковая часть 11700</v>
          </cell>
          <cell r="B42" t="str">
            <v>щебень фр. 8-25 мм</v>
          </cell>
          <cell r="C42">
            <v>84</v>
          </cell>
          <cell r="D42" t="str">
            <v>х</v>
          </cell>
          <cell r="E42">
            <v>333</v>
          </cell>
          <cell r="F42" t="str">
            <v>х</v>
          </cell>
          <cell r="G42" t="str">
            <v>х</v>
          </cell>
        </row>
        <row r="43">
          <cell r="A43" t="str">
            <v>Прочие предприятия самовывоз</v>
          </cell>
          <cell r="B43" t="str">
            <v>камень Ч-1 фр. 20-60 мм</v>
          </cell>
          <cell r="C43">
            <v>73.44</v>
          </cell>
          <cell r="D43" t="str">
            <v>х</v>
          </cell>
          <cell r="E43">
            <v>32</v>
          </cell>
          <cell r="F43" t="str">
            <v>х</v>
          </cell>
          <cell r="G43" t="str">
            <v>х</v>
          </cell>
        </row>
        <row r="44">
          <cell r="A44" t="str">
            <v>Прочие предприятия самовывоз</v>
          </cell>
          <cell r="B44" t="str">
            <v>камень Ч-1 фр.50-100 мм</v>
          </cell>
          <cell r="C44">
            <v>74.77224489795918</v>
          </cell>
          <cell r="D44" t="str">
            <v>х</v>
          </cell>
          <cell r="E44">
            <v>49</v>
          </cell>
          <cell r="F44" t="str">
            <v>х</v>
          </cell>
          <cell r="G44" t="str">
            <v>х</v>
          </cell>
        </row>
        <row r="45">
          <cell r="A45" t="str">
            <v>Прочие предприятия и население самовывоз</v>
          </cell>
          <cell r="B45" t="str">
            <v>щебень фр. 8-25 мм</v>
          </cell>
          <cell r="C45">
            <v>70.69577319049773</v>
          </cell>
          <cell r="D45">
            <v>10000</v>
          </cell>
          <cell r="E45">
            <v>11500.4</v>
          </cell>
          <cell r="F45">
            <v>115.00399999999999</v>
          </cell>
          <cell r="G45">
            <v>680400</v>
          </cell>
        </row>
        <row r="46">
          <cell r="A46" t="str">
            <v>Отходы самовывозом</v>
          </cell>
          <cell r="C46">
            <v>21.6</v>
          </cell>
          <cell r="D46" t="str">
            <v>х</v>
          </cell>
          <cell r="E46">
            <v>0</v>
          </cell>
          <cell r="F46" t="str">
            <v>х</v>
          </cell>
          <cell r="G46" t="str">
            <v>х</v>
          </cell>
        </row>
        <row r="47">
          <cell r="A47" t="str">
            <v>Итого</v>
          </cell>
          <cell r="D47">
            <v>197170</v>
          </cell>
          <cell r="E47">
            <v>199936.39999999997</v>
          </cell>
          <cell r="F47">
            <v>101.40305320281988</v>
          </cell>
          <cell r="G47">
            <v>11080084.8</v>
          </cell>
        </row>
        <row r="54">
          <cell r="B54" t="str">
            <v>Сопоставление производства и отгрузки, формирование остатков продукции (май 2001г.)</v>
          </cell>
        </row>
        <row r="55">
          <cell r="F55" t="str">
            <v>тыс.тонн</v>
          </cell>
        </row>
        <row r="56">
          <cell r="B56" t="str">
            <v>Показатели</v>
          </cell>
          <cell r="C56" t="str">
            <v>Готовая продукция всего 
(тыс.тонн)</v>
          </cell>
          <cell r="D56" t="str">
            <v>в том числе:</v>
          </cell>
        </row>
        <row r="57">
          <cell r="D57" t="str">
            <v>фракция 8-25</v>
          </cell>
          <cell r="E57" t="str">
            <v>фракция 20-60</v>
          </cell>
          <cell r="F57" t="str">
            <v>фракция 50-100</v>
          </cell>
        </row>
        <row r="58">
          <cell r="B58" t="str">
            <v>Остаток на начало месяца</v>
          </cell>
          <cell r="C58">
            <v>118</v>
          </cell>
          <cell r="D58">
            <v>69.9</v>
          </cell>
          <cell r="E58">
            <v>17.3</v>
          </cell>
          <cell r="F58">
            <v>30.8</v>
          </cell>
        </row>
        <row r="59">
          <cell r="B59" t="str">
            <v>Производство</v>
          </cell>
          <cell r="C59">
            <v>230.3</v>
          </cell>
          <cell r="D59">
            <v>86.7</v>
          </cell>
          <cell r="E59">
            <v>120.9</v>
          </cell>
          <cell r="F59">
            <v>22.7</v>
          </cell>
        </row>
        <row r="60">
          <cell r="B60" t="str">
            <v>Отгрузка + собственные нужды</v>
          </cell>
          <cell r="C60">
            <v>203.20000000000002</v>
          </cell>
          <cell r="D60">
            <v>56.9</v>
          </cell>
          <cell r="E60">
            <v>120.9</v>
          </cell>
          <cell r="F60">
            <v>25.4</v>
          </cell>
        </row>
        <row r="61">
          <cell r="B61" t="str">
            <v>Остаток на конец месяца</v>
          </cell>
          <cell r="C61">
            <v>145.1</v>
          </cell>
          <cell r="D61">
            <v>99.70000000000002</v>
          </cell>
          <cell r="E61">
            <v>17.30000000000001</v>
          </cell>
          <cell r="F61">
            <v>28.1</v>
          </cell>
        </row>
        <row r="73">
          <cell r="A73" t="str">
            <v>Динамика объемов реализации по видам продукции в 2000 г.</v>
          </cell>
        </row>
        <row r="74">
          <cell r="A74" t="str">
            <v>Фракция</v>
          </cell>
          <cell r="B74" t="str">
            <v>Наименование</v>
          </cell>
          <cell r="C74" t="str">
            <v>Январь</v>
          </cell>
          <cell r="D74" t="str">
            <v>Февраль</v>
          </cell>
          <cell r="E74" t="str">
            <v>Март</v>
          </cell>
          <cell r="F74" t="str">
            <v>Апрель</v>
          </cell>
          <cell r="G74" t="str">
            <v>Май</v>
          </cell>
          <cell r="H74" t="str">
            <v>Июнь</v>
          </cell>
          <cell r="I74" t="str">
            <v>Июль </v>
          </cell>
          <cell r="J74" t="str">
            <v>Август </v>
          </cell>
        </row>
        <row r="76">
          <cell r="A76" t="str">
            <v>ф.8-25</v>
          </cell>
          <cell r="B76" t="str">
            <v>Камень известняковый технологический (Ч-1)</v>
          </cell>
          <cell r="C76">
            <v>38887.5</v>
          </cell>
          <cell r="D76">
            <v>36037.3</v>
          </cell>
          <cell r="E76">
            <v>37958.600000000006</v>
          </cell>
          <cell r="F76">
            <v>48307.3</v>
          </cell>
          <cell r="G76">
            <v>53998.8</v>
          </cell>
          <cell r="H76">
            <v>61182.3</v>
          </cell>
          <cell r="I76">
            <v>64340.3</v>
          </cell>
          <cell r="J76">
            <v>51001.7</v>
          </cell>
        </row>
        <row r="77">
          <cell r="A77" t="str">
            <v>тонн</v>
          </cell>
          <cell r="B77" t="str">
            <v>Щебень для строительных работ (самовывоз)</v>
          </cell>
          <cell r="C77">
            <v>5817.8</v>
          </cell>
          <cell r="D77">
            <v>1404</v>
          </cell>
          <cell r="E77">
            <v>4269</v>
          </cell>
          <cell r="F77">
            <v>7229.8</v>
          </cell>
          <cell r="G77">
            <v>11917.5</v>
          </cell>
          <cell r="H77">
            <v>10878.5</v>
          </cell>
          <cell r="I77">
            <v>14357</v>
          </cell>
          <cell r="J77">
            <v>12531.5</v>
          </cell>
        </row>
        <row r="78">
          <cell r="B78" t="str">
            <v>Щебень для строительных работ (ж/д ваг.)</v>
          </cell>
          <cell r="C78">
            <v>5568.1</v>
          </cell>
          <cell r="D78">
            <v>0</v>
          </cell>
          <cell r="E78">
            <v>1341.1</v>
          </cell>
          <cell r="F78">
            <v>1144.2</v>
          </cell>
          <cell r="G78">
            <v>612.1</v>
          </cell>
          <cell r="H78">
            <v>3998.3</v>
          </cell>
          <cell r="I78">
            <v>7270</v>
          </cell>
          <cell r="J78">
            <v>6000.4</v>
          </cell>
        </row>
        <row r="79">
          <cell r="B79" t="str">
            <v>Всего</v>
          </cell>
          <cell r="C79">
            <v>50273.4</v>
          </cell>
          <cell r="D79">
            <v>37441.3</v>
          </cell>
          <cell r="E79">
            <v>43568.700000000004</v>
          </cell>
          <cell r="F79">
            <v>56681.3</v>
          </cell>
          <cell r="G79">
            <v>66528.40000000001</v>
          </cell>
          <cell r="H79">
            <v>76059.1</v>
          </cell>
          <cell r="I79">
            <v>85967.3</v>
          </cell>
          <cell r="J79">
            <v>69533.59999999999</v>
          </cell>
        </row>
        <row r="80">
          <cell r="A80" t="str">
            <v>Собственные нужды</v>
          </cell>
          <cell r="C80">
            <v>178</v>
          </cell>
          <cell r="D80">
            <v>1005</v>
          </cell>
          <cell r="E80">
            <v>1166</v>
          </cell>
          <cell r="F80">
            <v>717.5</v>
          </cell>
          <cell r="G80">
            <v>493</v>
          </cell>
          <cell r="H80">
            <v>40.5</v>
          </cell>
          <cell r="I80">
            <v>130</v>
          </cell>
          <cell r="J80">
            <v>714</v>
          </cell>
        </row>
        <row r="81">
          <cell r="A81" t="str">
            <v>ф.20-60</v>
          </cell>
          <cell r="B81" t="str">
            <v>Камень известняковый технологический (Ч-1)</v>
          </cell>
          <cell r="C81">
            <v>71</v>
          </cell>
          <cell r="D81">
            <v>161</v>
          </cell>
          <cell r="E81">
            <v>4166.7</v>
          </cell>
          <cell r="F81">
            <v>1071.9</v>
          </cell>
          <cell r="G81">
            <v>594</v>
          </cell>
          <cell r="H81">
            <v>3979.5</v>
          </cell>
          <cell r="I81">
            <v>1534.5</v>
          </cell>
          <cell r="J81">
            <v>569</v>
          </cell>
        </row>
        <row r="82">
          <cell r="A82" t="str">
            <v>тонн</v>
          </cell>
          <cell r="B82" t="str">
            <v>Камень известняковый технологический (С-1)</v>
          </cell>
          <cell r="C82">
            <v>106352.1</v>
          </cell>
          <cell r="D82">
            <v>122946.8</v>
          </cell>
          <cell r="E82">
            <v>82881.3</v>
          </cell>
          <cell r="F82">
            <v>119133.2</v>
          </cell>
          <cell r="G82">
            <v>123317.1</v>
          </cell>
          <cell r="H82">
            <v>125299</v>
          </cell>
          <cell r="I82">
            <v>122023.9</v>
          </cell>
          <cell r="J82">
            <v>117794.5</v>
          </cell>
        </row>
        <row r="83">
          <cell r="B83" t="str">
            <v>Всего</v>
          </cell>
          <cell r="C83">
            <v>106423.1</v>
          </cell>
          <cell r="D83">
            <v>123107.8</v>
          </cell>
          <cell r="E83">
            <v>87048</v>
          </cell>
          <cell r="F83">
            <v>120205.09999999999</v>
          </cell>
          <cell r="G83">
            <v>123911.1</v>
          </cell>
          <cell r="H83">
            <v>129278.5</v>
          </cell>
          <cell r="I83">
            <v>123558.4</v>
          </cell>
          <cell r="J83">
            <v>118363.5</v>
          </cell>
        </row>
        <row r="84">
          <cell r="A84" t="str">
            <v>Собственные нужды</v>
          </cell>
          <cell r="F84">
            <v>569</v>
          </cell>
          <cell r="G84">
            <v>2000</v>
          </cell>
          <cell r="H84">
            <v>1000</v>
          </cell>
          <cell r="I84">
            <v>1000</v>
          </cell>
          <cell r="J84">
            <v>1000</v>
          </cell>
        </row>
        <row r="85">
          <cell r="A85" t="str">
            <v>ф.50-100</v>
          </cell>
          <cell r="B85" t="str">
            <v>Камень известняковый технологический (Ч-1)</v>
          </cell>
          <cell r="C85">
            <v>4965</v>
          </cell>
          <cell r="D85">
            <v>12545.8</v>
          </cell>
          <cell r="E85">
            <v>2718</v>
          </cell>
          <cell r="F85">
            <v>4318</v>
          </cell>
          <cell r="G85">
            <v>5488</v>
          </cell>
          <cell r="H85">
            <v>8731.2</v>
          </cell>
          <cell r="I85">
            <v>7396.6</v>
          </cell>
          <cell r="J85">
            <v>11450.1</v>
          </cell>
        </row>
        <row r="86">
          <cell r="A86" t="str">
            <v>тонн</v>
          </cell>
          <cell r="B86" t="str">
            <v>Камень известняковый технологический (С-1)</v>
          </cell>
          <cell r="C86">
            <v>31351.2</v>
          </cell>
          <cell r="D86">
            <v>22249.1</v>
          </cell>
          <cell r="E86">
            <v>23822.2</v>
          </cell>
          <cell r="F86">
            <v>24593.2</v>
          </cell>
          <cell r="G86">
            <v>25077</v>
          </cell>
          <cell r="H86">
            <v>27058.3</v>
          </cell>
          <cell r="I86">
            <v>16094.1</v>
          </cell>
          <cell r="J86">
            <v>27103.2</v>
          </cell>
        </row>
        <row r="87">
          <cell r="B87" t="str">
            <v>Известняк технологический (самовывоз)</v>
          </cell>
          <cell r="C87" t="str">
            <v>х</v>
          </cell>
          <cell r="D87" t="str">
            <v>х</v>
          </cell>
          <cell r="E87" t="str">
            <v>х</v>
          </cell>
          <cell r="F87" t="str">
            <v>х</v>
          </cell>
          <cell r="G87">
            <v>2417</v>
          </cell>
          <cell r="H87">
            <v>2269</v>
          </cell>
          <cell r="I87">
            <v>2023</v>
          </cell>
          <cell r="J87">
            <v>2133</v>
          </cell>
        </row>
        <row r="88">
          <cell r="B88" t="str">
            <v>Известняк технологический  (ж/д вагонами)</v>
          </cell>
          <cell r="C88" t="str">
            <v>х</v>
          </cell>
          <cell r="D88" t="str">
            <v>х</v>
          </cell>
          <cell r="E88" t="str">
            <v>х</v>
          </cell>
          <cell r="F88" t="str">
            <v>х</v>
          </cell>
          <cell r="G88">
            <v>3035</v>
          </cell>
          <cell r="H88">
            <v>3035.1</v>
          </cell>
          <cell r="I88">
            <v>8526.6</v>
          </cell>
          <cell r="J88">
            <v>5525.5</v>
          </cell>
        </row>
        <row r="89">
          <cell r="B89" t="str">
            <v>Всего</v>
          </cell>
          <cell r="C89">
            <v>36316.2</v>
          </cell>
          <cell r="D89">
            <v>34794.899999999994</v>
          </cell>
          <cell r="E89">
            <v>26540.2</v>
          </cell>
          <cell r="F89">
            <v>28911.2</v>
          </cell>
          <cell r="G89">
            <v>36017</v>
          </cell>
          <cell r="H89">
            <v>41093.6</v>
          </cell>
          <cell r="I89">
            <v>34040.3</v>
          </cell>
          <cell r="J89">
            <v>46211.8</v>
          </cell>
        </row>
        <row r="90">
          <cell r="A90" t="str">
            <v>Собственные нужды</v>
          </cell>
          <cell r="D90">
            <v>200</v>
          </cell>
          <cell r="E90">
            <v>739</v>
          </cell>
          <cell r="F90">
            <v>3000</v>
          </cell>
          <cell r="G90">
            <v>150</v>
          </cell>
          <cell r="H90">
            <v>500</v>
          </cell>
          <cell r="J90">
            <v>1000</v>
          </cell>
        </row>
        <row r="91">
          <cell r="B91" t="str">
            <v>Всего реализованной продукции</v>
          </cell>
          <cell r="C91">
            <v>193012.7</v>
          </cell>
          <cell r="D91">
            <v>195344</v>
          </cell>
          <cell r="E91">
            <v>157156.90000000002</v>
          </cell>
          <cell r="F91">
            <v>205797.6</v>
          </cell>
          <cell r="G91">
            <v>226456.5</v>
          </cell>
          <cell r="H91">
            <v>246431.2</v>
          </cell>
          <cell r="I91">
            <v>243566</v>
          </cell>
          <cell r="J91">
            <v>234108.89999999997</v>
          </cell>
        </row>
      </sheetData>
      <sheetData sheetId="36">
        <row r="3">
          <cell r="A3" t="str">
            <v>БУХГАЛТЕРСКИЙ БАЛАНС</v>
          </cell>
        </row>
        <row r="5">
          <cell r="A5" t="str">
            <v> БАЛАНС (АКТИВ)</v>
          </cell>
        </row>
        <row r="6">
          <cell r="C6" t="str">
            <v>Отчетные даты</v>
          </cell>
        </row>
        <row r="7">
          <cell r="A7" t="str">
            <v>I. Внеоборотные активы</v>
          </cell>
          <cell r="C7">
            <v>36161</v>
          </cell>
          <cell r="D7">
            <v>36251</v>
          </cell>
          <cell r="E7">
            <v>36342</v>
          </cell>
          <cell r="F7">
            <v>36434</v>
          </cell>
          <cell r="G7">
            <v>36526</v>
          </cell>
          <cell r="H7">
            <v>36557</v>
          </cell>
          <cell r="I7">
            <v>36586</v>
          </cell>
          <cell r="J7">
            <v>36617</v>
          </cell>
          <cell r="K7">
            <v>36647</v>
          </cell>
          <cell r="L7">
            <v>36678</v>
          </cell>
          <cell r="M7">
            <v>36708</v>
          </cell>
        </row>
        <row r="8">
          <cell r="A8" t="str">
            <v>Нематериальные активы (04, 05)  в том числе:</v>
          </cell>
          <cell r="B8" t="str">
            <v>110</v>
          </cell>
          <cell r="C8">
            <v>8</v>
          </cell>
          <cell r="D8">
            <v>10</v>
          </cell>
          <cell r="E8">
            <v>10</v>
          </cell>
          <cell r="F8">
            <v>44</v>
          </cell>
          <cell r="G8">
            <v>42</v>
          </cell>
          <cell r="H8">
            <v>42</v>
          </cell>
          <cell r="I8">
            <v>40</v>
          </cell>
          <cell r="J8">
            <v>41</v>
          </cell>
          <cell r="K8">
            <v>40</v>
          </cell>
          <cell r="L8">
            <v>63</v>
          </cell>
          <cell r="M8">
            <v>62</v>
          </cell>
        </row>
        <row r="9">
          <cell r="A9" t="str">
            <v>патенты, лицензии, товарные знаки (знаки обслуживания), иные  аналогичные с перечисл.  права и активы </v>
          </cell>
          <cell r="B9">
            <v>111</v>
          </cell>
          <cell r="C9">
            <v>8</v>
          </cell>
          <cell r="D9">
            <v>10</v>
          </cell>
          <cell r="E9">
            <v>10</v>
          </cell>
          <cell r="F9">
            <v>44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организационные расходы</v>
          </cell>
          <cell r="B10">
            <v>112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42</v>
          </cell>
          <cell r="H10">
            <v>42</v>
          </cell>
          <cell r="I10">
            <v>40</v>
          </cell>
          <cell r="J10">
            <v>41</v>
          </cell>
          <cell r="K10">
            <v>40</v>
          </cell>
          <cell r="L10">
            <v>63</v>
          </cell>
          <cell r="M10">
            <v>62</v>
          </cell>
        </row>
        <row r="11">
          <cell r="A11" t="str">
            <v>деловая репутация организации</v>
          </cell>
          <cell r="B11">
            <v>113</v>
          </cell>
        </row>
        <row r="12">
          <cell r="A12" t="str">
            <v>Основные средства (01, 02, 03)  в том числе:</v>
          </cell>
          <cell r="B12" t="str">
            <v>120</v>
          </cell>
          <cell r="C12">
            <v>77049</v>
          </cell>
          <cell r="D12">
            <v>75977</v>
          </cell>
          <cell r="E12">
            <v>74914</v>
          </cell>
          <cell r="F12">
            <v>75894</v>
          </cell>
          <cell r="G12">
            <v>79983</v>
          </cell>
          <cell r="H12">
            <v>80782</v>
          </cell>
          <cell r="I12">
            <v>82102</v>
          </cell>
          <cell r="J12">
            <v>82864</v>
          </cell>
          <cell r="K12">
            <v>82185</v>
          </cell>
          <cell r="L12">
            <v>81771</v>
          </cell>
          <cell r="M12">
            <v>82521</v>
          </cell>
        </row>
        <row r="13">
          <cell r="A13" t="str">
            <v>земельные участки и объекты природопользования</v>
          </cell>
          <cell r="B13" t="str">
            <v>121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здания, сооружения, машины и оборудование</v>
          </cell>
          <cell r="B14" t="str">
            <v>122</v>
          </cell>
          <cell r="C14">
            <v>77049</v>
          </cell>
          <cell r="D14">
            <v>75977</v>
          </cell>
          <cell r="E14">
            <v>74914</v>
          </cell>
          <cell r="F14">
            <v>75894</v>
          </cell>
          <cell r="G14">
            <v>79983</v>
          </cell>
          <cell r="H14">
            <v>80782</v>
          </cell>
          <cell r="I14">
            <v>82102</v>
          </cell>
          <cell r="J14">
            <v>82864</v>
          </cell>
          <cell r="K14">
            <v>82185</v>
          </cell>
          <cell r="L14">
            <v>81771</v>
          </cell>
          <cell r="M14">
            <v>82521</v>
          </cell>
        </row>
        <row r="15">
          <cell r="A15" t="str">
            <v> Незавершенное строительство  (07, 08, 16, 61)</v>
          </cell>
          <cell r="B15" t="str">
            <v>130</v>
          </cell>
          <cell r="C15">
            <v>5820</v>
          </cell>
          <cell r="D15">
            <v>4728</v>
          </cell>
          <cell r="E15">
            <v>5302</v>
          </cell>
          <cell r="F15">
            <v>5002</v>
          </cell>
          <cell r="G15">
            <v>4993</v>
          </cell>
          <cell r="H15">
            <v>4824</v>
          </cell>
          <cell r="I15">
            <v>4802</v>
          </cell>
          <cell r="J15">
            <v>4572</v>
          </cell>
          <cell r="K15">
            <v>4485</v>
          </cell>
          <cell r="L15">
            <v>4346</v>
          </cell>
          <cell r="M15">
            <v>4361</v>
          </cell>
        </row>
        <row r="16">
          <cell r="A16" t="str">
            <v>Доходные вложения в материальные ценности (03) в том числе:</v>
          </cell>
          <cell r="B16">
            <v>135</v>
          </cell>
        </row>
        <row r="17">
          <cell r="A17" t="str">
            <v>имущество для передачи в лизинг</v>
          </cell>
          <cell r="B17">
            <v>136</v>
          </cell>
        </row>
        <row r="18">
          <cell r="A18" t="str">
            <v>имущество, предоставляемое по договору проката</v>
          </cell>
          <cell r="B18">
            <v>137</v>
          </cell>
        </row>
        <row r="19">
          <cell r="A19" t="str">
            <v> Долгосрочные финансовые вложения (06, 82)  в том числе:</v>
          </cell>
          <cell r="B19" t="str">
            <v>140</v>
          </cell>
          <cell r="C19">
            <v>529</v>
          </cell>
          <cell r="D19">
            <v>529</v>
          </cell>
          <cell r="E19">
            <v>529</v>
          </cell>
          <cell r="F19">
            <v>529</v>
          </cell>
          <cell r="G19">
            <v>529</v>
          </cell>
          <cell r="H19">
            <v>529</v>
          </cell>
          <cell r="I19">
            <v>529</v>
          </cell>
          <cell r="J19">
            <v>529</v>
          </cell>
          <cell r="K19">
            <v>529</v>
          </cell>
          <cell r="L19">
            <v>529</v>
          </cell>
          <cell r="M19">
            <v>529</v>
          </cell>
        </row>
        <row r="20">
          <cell r="A20" t="str">
            <v>инвестиции в дочерние общества</v>
          </cell>
          <cell r="B20" t="str">
            <v>141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инвестиции в зависимые общества</v>
          </cell>
          <cell r="B21" t="str">
            <v>142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инвестиции в другие организации</v>
          </cell>
          <cell r="B22" t="str">
            <v>143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займы, предоставленные организациям на срок более 12 месяцев</v>
          </cell>
          <cell r="B23" t="str">
            <v>144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прочие долгосрочные финансовые  вложения</v>
          </cell>
          <cell r="B24" t="str">
            <v>145</v>
          </cell>
          <cell r="C24">
            <v>529</v>
          </cell>
          <cell r="D24">
            <v>529</v>
          </cell>
          <cell r="E24">
            <v>529</v>
          </cell>
          <cell r="F24">
            <v>529</v>
          </cell>
          <cell r="G24">
            <v>529</v>
          </cell>
          <cell r="H24">
            <v>529</v>
          </cell>
          <cell r="I24">
            <v>529</v>
          </cell>
          <cell r="J24">
            <v>529</v>
          </cell>
          <cell r="K24">
            <v>529</v>
          </cell>
          <cell r="L24">
            <v>529</v>
          </cell>
          <cell r="M24">
            <v>529</v>
          </cell>
        </row>
        <row r="25">
          <cell r="A25" t="str">
            <v> Прочие внеоборотные активы</v>
          </cell>
          <cell r="B25" t="str">
            <v>150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J25">
            <v>0</v>
          </cell>
          <cell r="M25">
            <v>0</v>
          </cell>
        </row>
        <row r="26">
          <cell r="A26" t="str">
            <v>=== Итого по разделу I</v>
          </cell>
          <cell r="B26" t="str">
            <v>190</v>
          </cell>
          <cell r="C26">
            <v>83406</v>
          </cell>
          <cell r="D26">
            <v>81244</v>
          </cell>
          <cell r="E26">
            <v>80755</v>
          </cell>
          <cell r="F26">
            <v>81469</v>
          </cell>
          <cell r="G26">
            <v>85547</v>
          </cell>
          <cell r="H26">
            <v>86177</v>
          </cell>
          <cell r="I26">
            <v>87473</v>
          </cell>
          <cell r="J26">
            <v>88006</v>
          </cell>
          <cell r="K26">
            <v>87239</v>
          </cell>
          <cell r="L26">
            <v>86709</v>
          </cell>
          <cell r="M26">
            <v>87473</v>
          </cell>
        </row>
        <row r="28">
          <cell r="A28" t="str">
            <v>II. Оборотные активы</v>
          </cell>
        </row>
        <row r="29">
          <cell r="A29" t="str">
            <v>Запасы в том числе:</v>
          </cell>
          <cell r="B29" t="str">
            <v>210</v>
          </cell>
          <cell r="C29">
            <v>12157</v>
          </cell>
          <cell r="D29">
            <v>11036</v>
          </cell>
          <cell r="E29">
            <v>13040</v>
          </cell>
          <cell r="F29">
            <v>13877</v>
          </cell>
          <cell r="G29">
            <v>14478</v>
          </cell>
          <cell r="H29">
            <v>14819</v>
          </cell>
          <cell r="I29">
            <v>16273</v>
          </cell>
          <cell r="J29">
            <v>17233</v>
          </cell>
          <cell r="K29">
            <v>18683</v>
          </cell>
          <cell r="L29">
            <v>19279</v>
          </cell>
          <cell r="M29">
            <v>18728</v>
          </cell>
        </row>
        <row r="30">
          <cell r="A30" t="str">
            <v>сырье, материалы и другие аналогичн. ценности (10,15,16)</v>
          </cell>
          <cell r="B30" t="str">
            <v>211</v>
          </cell>
          <cell r="C30">
            <v>7199</v>
          </cell>
          <cell r="D30">
            <v>8282</v>
          </cell>
          <cell r="E30">
            <v>9429</v>
          </cell>
          <cell r="F30">
            <v>10167</v>
          </cell>
          <cell r="G30">
            <v>10660</v>
          </cell>
          <cell r="H30">
            <v>10756</v>
          </cell>
          <cell r="I30">
            <v>11753</v>
          </cell>
          <cell r="J30">
            <v>11486</v>
          </cell>
          <cell r="K30">
            <v>12195</v>
          </cell>
          <cell r="L30">
            <v>10598</v>
          </cell>
          <cell r="M30">
            <v>10836</v>
          </cell>
        </row>
        <row r="31">
          <cell r="A31" t="str">
            <v>животные на выращивании и откорме (11)</v>
          </cell>
          <cell r="B31" t="str">
            <v>212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малоценные и быстроизнаш. предметы (12, 13, 16)</v>
          </cell>
          <cell r="B32" t="str">
            <v>213</v>
          </cell>
          <cell r="C32">
            <v>377</v>
          </cell>
          <cell r="D32">
            <v>694</v>
          </cell>
          <cell r="E32">
            <v>834</v>
          </cell>
          <cell r="F32">
            <v>1351</v>
          </cell>
          <cell r="G32">
            <v>1818</v>
          </cell>
          <cell r="H32">
            <v>1927</v>
          </cell>
          <cell r="I32">
            <v>2024</v>
          </cell>
          <cell r="J32">
            <v>2370</v>
          </cell>
          <cell r="K32">
            <v>2605</v>
          </cell>
          <cell r="L32">
            <v>4430</v>
          </cell>
          <cell r="M32">
            <v>3489</v>
          </cell>
        </row>
        <row r="33">
          <cell r="A33" t="str">
            <v>затраты в незавершенном производстве (20, 21, 23, 29, 30, 36, 44)</v>
          </cell>
          <cell r="B33" t="str">
            <v>214</v>
          </cell>
          <cell r="C33">
            <v>28</v>
          </cell>
          <cell r="D33">
            <v>32</v>
          </cell>
          <cell r="E33">
            <v>22</v>
          </cell>
          <cell r="F33">
            <v>26</v>
          </cell>
          <cell r="G33">
            <v>21</v>
          </cell>
          <cell r="H33">
            <v>21</v>
          </cell>
          <cell r="I33">
            <v>28</v>
          </cell>
          <cell r="J33">
            <v>40</v>
          </cell>
          <cell r="K33">
            <v>51</v>
          </cell>
          <cell r="L33">
            <v>21</v>
          </cell>
          <cell r="M33">
            <v>21</v>
          </cell>
        </row>
        <row r="34">
          <cell r="A34" t="str">
            <v>готовая продукция и товары для перепродажи (40, 41)</v>
          </cell>
          <cell r="B34" t="str">
            <v>215</v>
          </cell>
          <cell r="C34">
            <v>4182</v>
          </cell>
          <cell r="D34">
            <v>2078</v>
          </cell>
          <cell r="E34">
            <v>2686</v>
          </cell>
          <cell r="F34">
            <v>2268</v>
          </cell>
          <cell r="G34">
            <v>1959</v>
          </cell>
          <cell r="H34">
            <v>2099</v>
          </cell>
          <cell r="I34">
            <v>2455</v>
          </cell>
          <cell r="J34">
            <v>3122</v>
          </cell>
          <cell r="K34">
            <v>3511</v>
          </cell>
          <cell r="L34">
            <v>3598</v>
          </cell>
          <cell r="M34">
            <v>3415</v>
          </cell>
        </row>
        <row r="35">
          <cell r="A35" t="str">
            <v>товары отгруженные (45)</v>
          </cell>
          <cell r="B35" t="str">
            <v>216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J35">
            <v>0</v>
          </cell>
          <cell r="M35">
            <v>0</v>
          </cell>
        </row>
        <row r="36">
          <cell r="A36" t="str">
            <v>расходы будущих периодов (31)</v>
          </cell>
          <cell r="B36" t="str">
            <v>217</v>
          </cell>
          <cell r="C36">
            <v>371</v>
          </cell>
          <cell r="D36">
            <v>0</v>
          </cell>
          <cell r="E36">
            <v>69</v>
          </cell>
          <cell r="F36">
            <v>71</v>
          </cell>
          <cell r="G36">
            <v>20</v>
          </cell>
          <cell r="H36">
            <v>16</v>
          </cell>
          <cell r="I36">
            <v>13</v>
          </cell>
          <cell r="J36">
            <v>215</v>
          </cell>
          <cell r="K36">
            <v>321</v>
          </cell>
          <cell r="L36">
            <v>632</v>
          </cell>
          <cell r="M36">
            <v>967</v>
          </cell>
        </row>
        <row r="37">
          <cell r="A37" t="str">
            <v>прочие запасы и затраты </v>
          </cell>
          <cell r="B37" t="str">
            <v>218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 t="str">
            <v>НДС по приобретенным ценностям (19)</v>
          </cell>
          <cell r="B38" t="str">
            <v>220</v>
          </cell>
          <cell r="C38">
            <v>944</v>
          </cell>
          <cell r="D38">
            <v>947</v>
          </cell>
          <cell r="E38">
            <v>1430</v>
          </cell>
          <cell r="F38">
            <v>2258</v>
          </cell>
          <cell r="G38">
            <v>2188</v>
          </cell>
          <cell r="H38">
            <v>2171</v>
          </cell>
          <cell r="I38">
            <v>2268</v>
          </cell>
          <cell r="J38">
            <v>1919</v>
          </cell>
          <cell r="K38">
            <v>1858</v>
          </cell>
          <cell r="L38">
            <v>1454</v>
          </cell>
          <cell r="M38">
            <v>766</v>
          </cell>
        </row>
        <row r="39">
          <cell r="A39" t="str">
            <v>Дебиторская задолженность (платежи по которой ожидаются более чем через 12 месяцев после отчетной даты); в том числе:</v>
          </cell>
          <cell r="B39" t="str">
            <v>230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покупатели и заказчики (62, 76, 82)</v>
          </cell>
          <cell r="B40" t="str">
            <v>231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 t="str">
            <v>векселя к получению (62)</v>
          </cell>
          <cell r="B41" t="str">
            <v>232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>задолженность дочерних и зависимых обществ (78)</v>
          </cell>
          <cell r="B42" t="str">
            <v>233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авансы выданные (61)</v>
          </cell>
          <cell r="B43" t="str">
            <v>234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прочие дебиторы</v>
          </cell>
          <cell r="B44" t="str">
            <v>235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 в том числе:</v>
          </cell>
          <cell r="B45" t="str">
            <v>240</v>
          </cell>
          <cell r="C45">
            <v>17045</v>
          </cell>
          <cell r="D45">
            <v>15730</v>
          </cell>
          <cell r="E45">
            <v>10864</v>
          </cell>
          <cell r="F45">
            <v>9403</v>
          </cell>
          <cell r="G45">
            <v>8409</v>
          </cell>
          <cell r="H45">
            <v>7990</v>
          </cell>
          <cell r="I45">
            <v>10929</v>
          </cell>
          <cell r="J45">
            <v>8567</v>
          </cell>
          <cell r="K45">
            <v>10438</v>
          </cell>
          <cell r="L45">
            <v>11195</v>
          </cell>
          <cell r="M45">
            <v>8373</v>
          </cell>
        </row>
        <row r="46">
          <cell r="A46" t="str">
            <v>покупатели и заказчики</v>
          </cell>
          <cell r="B46" t="str">
            <v>241</v>
          </cell>
          <cell r="C46">
            <v>14441</v>
          </cell>
          <cell r="D46">
            <v>13410</v>
          </cell>
          <cell r="E46">
            <v>6709</v>
          </cell>
          <cell r="F46">
            <v>8093</v>
          </cell>
          <cell r="G46">
            <v>7260</v>
          </cell>
          <cell r="H46">
            <v>6675</v>
          </cell>
          <cell r="I46">
            <v>9340</v>
          </cell>
          <cell r="J46">
            <v>6173</v>
          </cell>
          <cell r="K46">
            <v>8349</v>
          </cell>
          <cell r="L46">
            <v>6806</v>
          </cell>
          <cell r="M46">
            <v>5428</v>
          </cell>
        </row>
        <row r="47">
          <cell r="A47" t="str">
            <v>векселя к получению (62)</v>
          </cell>
          <cell r="B47" t="str">
            <v>242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задолженность дочерних и зависимых обществ (78)</v>
          </cell>
          <cell r="B48" t="str">
            <v>243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задолженность участников по взносам в уставный капитал (75)</v>
          </cell>
          <cell r="B49" t="str">
            <v>244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авансы выданные (61)</v>
          </cell>
          <cell r="B50" t="str">
            <v>245</v>
          </cell>
          <cell r="C50">
            <v>2155</v>
          </cell>
          <cell r="D50">
            <v>1520</v>
          </cell>
          <cell r="E50">
            <v>3961</v>
          </cell>
          <cell r="F50">
            <v>534</v>
          </cell>
          <cell r="G50">
            <v>295</v>
          </cell>
          <cell r="H50">
            <v>151</v>
          </cell>
          <cell r="I50">
            <v>309</v>
          </cell>
          <cell r="J50">
            <v>776</v>
          </cell>
          <cell r="K50">
            <v>320</v>
          </cell>
          <cell r="L50">
            <v>465</v>
          </cell>
          <cell r="M50">
            <v>298</v>
          </cell>
        </row>
        <row r="51">
          <cell r="A51" t="str">
            <v>прочие дебиторы</v>
          </cell>
          <cell r="B51" t="str">
            <v>246</v>
          </cell>
          <cell r="C51">
            <v>449</v>
          </cell>
          <cell r="D51">
            <v>800</v>
          </cell>
          <cell r="E51">
            <v>194</v>
          </cell>
          <cell r="F51">
            <v>776</v>
          </cell>
          <cell r="G51">
            <v>854</v>
          </cell>
          <cell r="H51">
            <v>1164</v>
          </cell>
          <cell r="I51">
            <v>1280</v>
          </cell>
          <cell r="J51">
            <v>1618</v>
          </cell>
          <cell r="K51">
            <v>1769</v>
          </cell>
          <cell r="L51">
            <v>3924</v>
          </cell>
          <cell r="M51">
            <v>2647</v>
          </cell>
        </row>
        <row r="52">
          <cell r="A52" t="str">
            <v>Краткосрочные финансовые
вложения (56, 58, 82)  в том числе:</v>
          </cell>
          <cell r="B52" t="str">
            <v>250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займы, предоставленные организациям на срок менее 12 месяцев</v>
          </cell>
          <cell r="B53" t="str">
            <v>251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>собственные акции, выкупленные у акционеров </v>
          </cell>
          <cell r="B54" t="str">
            <v>252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>прочие краткосрочные финансовые вложения</v>
          </cell>
          <cell r="B55" t="str">
            <v>253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1500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> Денежные средства: в том числе:</v>
          </cell>
          <cell r="B56" t="str">
            <v>260</v>
          </cell>
          <cell r="C56">
            <v>2</v>
          </cell>
          <cell r="D56">
            <v>5</v>
          </cell>
          <cell r="E56">
            <v>5</v>
          </cell>
          <cell r="F56">
            <v>20</v>
          </cell>
          <cell r="G56">
            <v>615</v>
          </cell>
          <cell r="H56">
            <v>2777</v>
          </cell>
          <cell r="I56">
            <v>59</v>
          </cell>
          <cell r="J56">
            <v>315</v>
          </cell>
          <cell r="K56">
            <v>290</v>
          </cell>
          <cell r="L56">
            <v>704</v>
          </cell>
          <cell r="M56">
            <v>154</v>
          </cell>
        </row>
        <row r="57">
          <cell r="A57" t="str">
            <v>касса (50)</v>
          </cell>
          <cell r="B57" t="str">
            <v>261</v>
          </cell>
          <cell r="C57">
            <v>0</v>
          </cell>
          <cell r="D57">
            <v>4</v>
          </cell>
          <cell r="E57">
            <v>2</v>
          </cell>
          <cell r="F57">
            <v>6</v>
          </cell>
          <cell r="G57">
            <v>6</v>
          </cell>
          <cell r="H57">
            <v>3</v>
          </cell>
          <cell r="I57">
            <v>5</v>
          </cell>
          <cell r="J57">
            <v>1</v>
          </cell>
          <cell r="K57">
            <v>6</v>
          </cell>
          <cell r="L57">
            <v>2</v>
          </cell>
          <cell r="M57">
            <v>6</v>
          </cell>
        </row>
        <row r="58">
          <cell r="A58" t="str">
            <v>расчетные счета (51)</v>
          </cell>
          <cell r="B58" t="str">
            <v>262</v>
          </cell>
          <cell r="C58">
            <v>0</v>
          </cell>
          <cell r="D58">
            <v>0</v>
          </cell>
          <cell r="E58">
            <v>1</v>
          </cell>
          <cell r="F58">
            <v>11</v>
          </cell>
          <cell r="G58">
            <v>603</v>
          </cell>
          <cell r="H58">
            <v>122</v>
          </cell>
          <cell r="I58">
            <v>52</v>
          </cell>
          <cell r="J58">
            <v>312</v>
          </cell>
          <cell r="K58">
            <v>282</v>
          </cell>
          <cell r="L58">
            <v>700</v>
          </cell>
          <cell r="M58">
            <v>146</v>
          </cell>
        </row>
        <row r="59">
          <cell r="A59" t="str">
            <v>валютные счета (52)</v>
          </cell>
          <cell r="B59" t="str">
            <v>263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J59">
            <v>0</v>
          </cell>
          <cell r="M59">
            <v>0</v>
          </cell>
        </row>
        <row r="60">
          <cell r="A60" t="str">
            <v>прочие денежные средства (55, 56, 57)</v>
          </cell>
          <cell r="B60" t="str">
            <v>264</v>
          </cell>
          <cell r="C60">
            <v>2</v>
          </cell>
          <cell r="D60">
            <v>1</v>
          </cell>
          <cell r="E60">
            <v>2</v>
          </cell>
          <cell r="F60">
            <v>3</v>
          </cell>
          <cell r="G60">
            <v>6</v>
          </cell>
          <cell r="H60">
            <v>2652</v>
          </cell>
          <cell r="I60">
            <v>2</v>
          </cell>
          <cell r="J60">
            <v>2</v>
          </cell>
          <cell r="K60">
            <v>2</v>
          </cell>
          <cell r="L60">
            <v>2</v>
          </cell>
          <cell r="M60">
            <v>2</v>
          </cell>
        </row>
        <row r="61">
          <cell r="A61" t="str">
            <v> Прочие оборотные активы</v>
          </cell>
          <cell r="B61" t="str">
            <v>270</v>
          </cell>
          <cell r="C61">
            <v>0</v>
          </cell>
          <cell r="D61">
            <v>0</v>
          </cell>
          <cell r="E61">
            <v>0</v>
          </cell>
          <cell r="F61">
            <v>340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 t="str">
            <v>=== Итого по разделу II</v>
          </cell>
          <cell r="B62">
            <v>290</v>
          </cell>
          <cell r="C62">
            <v>30148</v>
          </cell>
          <cell r="D62">
            <v>27718</v>
          </cell>
          <cell r="E62">
            <v>25339</v>
          </cell>
          <cell r="F62">
            <v>25898</v>
          </cell>
          <cell r="G62">
            <v>27190</v>
          </cell>
          <cell r="H62">
            <v>27757</v>
          </cell>
          <cell r="I62">
            <v>29529</v>
          </cell>
          <cell r="J62">
            <v>28034</v>
          </cell>
          <cell r="K62">
            <v>31269</v>
          </cell>
          <cell r="L62">
            <v>32632</v>
          </cell>
          <cell r="M62">
            <v>28021</v>
          </cell>
        </row>
        <row r="64">
          <cell r="A64" t="str">
            <v>III. Убытки</v>
          </cell>
        </row>
        <row r="65">
          <cell r="A65" t="str">
            <v>Непокрытые убытки прошлых лет (88) </v>
          </cell>
          <cell r="B65" t="str">
            <v>310</v>
          </cell>
          <cell r="C65">
            <v>2787</v>
          </cell>
          <cell r="D65">
            <v>2787</v>
          </cell>
          <cell r="E65">
            <v>2787</v>
          </cell>
          <cell r="F65">
            <v>2787</v>
          </cell>
        </row>
        <row r="66">
          <cell r="A66" t="str">
            <v>Непокрытый убыток отчетного года</v>
          </cell>
          <cell r="B66" t="str">
            <v>320</v>
          </cell>
          <cell r="C66">
            <v>0</v>
          </cell>
          <cell r="D66">
            <v>2211</v>
          </cell>
          <cell r="E66">
            <v>4230</v>
          </cell>
          <cell r="F66">
            <v>3550</v>
          </cell>
        </row>
        <row r="67">
          <cell r="A67" t="str">
            <v>=== Итого по разделу III</v>
          </cell>
          <cell r="B67" t="str">
            <v>390</v>
          </cell>
          <cell r="C67">
            <v>2787</v>
          </cell>
          <cell r="D67">
            <v>4998</v>
          </cell>
          <cell r="E67">
            <v>7017</v>
          </cell>
          <cell r="F67">
            <v>6337</v>
          </cell>
          <cell r="G67">
            <v>7397</v>
          </cell>
          <cell r="H67">
            <v>7399</v>
          </cell>
          <cell r="I67">
            <v>7399</v>
          </cell>
          <cell r="J67">
            <v>7399</v>
          </cell>
          <cell r="K67">
            <v>7399</v>
          </cell>
          <cell r="L67">
            <v>7399</v>
          </cell>
          <cell r="M67">
            <v>7399</v>
          </cell>
        </row>
        <row r="68">
          <cell r="A68" t="str">
            <v>БАЛАНС </v>
          </cell>
          <cell r="B68" t="str">
            <v>399</v>
          </cell>
          <cell r="C68">
            <v>116341</v>
          </cell>
          <cell r="D68">
            <v>113960</v>
          </cell>
          <cell r="E68">
            <v>113111</v>
          </cell>
          <cell r="F68">
            <v>113704</v>
          </cell>
          <cell r="G68">
            <v>112737</v>
          </cell>
          <cell r="H68">
            <v>113934</v>
          </cell>
          <cell r="I68">
            <v>117002</v>
          </cell>
          <cell r="J68">
            <v>116040</v>
          </cell>
          <cell r="K68">
            <v>118508</v>
          </cell>
          <cell r="L68">
            <v>119341</v>
          </cell>
          <cell r="M68">
            <v>115494</v>
          </cell>
        </row>
        <row r="69">
          <cell r="A69" t="str">
            <v>Отклонения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1">
          <cell r="A71" t="str">
            <v> БАЛАНС (ПАССИВ)</v>
          </cell>
        </row>
        <row r="73">
          <cell r="A73" t="str">
            <v>IV. Капитал и резервы</v>
          </cell>
          <cell r="C73">
            <v>36161</v>
          </cell>
          <cell r="D73">
            <v>36251</v>
          </cell>
          <cell r="E73">
            <v>36342</v>
          </cell>
          <cell r="F73">
            <v>36434</v>
          </cell>
          <cell r="G73">
            <v>36526</v>
          </cell>
          <cell r="H73">
            <v>36557</v>
          </cell>
          <cell r="I73">
            <v>36586</v>
          </cell>
          <cell r="J73">
            <v>36617</v>
          </cell>
          <cell r="K73">
            <v>36647</v>
          </cell>
          <cell r="L73">
            <v>36678</v>
          </cell>
          <cell r="M73">
            <v>36708</v>
          </cell>
        </row>
        <row r="74">
          <cell r="A74" t="str">
            <v>Уставный капитал (85)</v>
          </cell>
          <cell r="B74" t="str">
            <v>410</v>
          </cell>
          <cell r="C74">
            <v>39</v>
          </cell>
          <cell r="D74">
            <v>39</v>
          </cell>
          <cell r="E74">
            <v>39</v>
          </cell>
          <cell r="F74">
            <v>39</v>
          </cell>
          <cell r="G74">
            <v>39</v>
          </cell>
          <cell r="H74">
            <v>39</v>
          </cell>
          <cell r="I74">
            <v>39</v>
          </cell>
          <cell r="J74">
            <v>39</v>
          </cell>
          <cell r="K74">
            <v>39</v>
          </cell>
          <cell r="L74">
            <v>39</v>
          </cell>
          <cell r="M74">
            <v>39</v>
          </cell>
        </row>
        <row r="75">
          <cell r="A75" t="str">
            <v>Добавочный капитал (87)</v>
          </cell>
          <cell r="B75" t="str">
            <v>420</v>
          </cell>
          <cell r="C75">
            <v>86452</v>
          </cell>
          <cell r="D75">
            <v>86452</v>
          </cell>
          <cell r="E75">
            <v>86452</v>
          </cell>
          <cell r="F75">
            <v>86452</v>
          </cell>
          <cell r="G75">
            <v>86451</v>
          </cell>
          <cell r="H75">
            <v>86451</v>
          </cell>
          <cell r="I75">
            <v>86451</v>
          </cell>
          <cell r="J75">
            <v>86451</v>
          </cell>
          <cell r="K75">
            <v>86451</v>
          </cell>
          <cell r="L75">
            <v>86451</v>
          </cell>
          <cell r="M75">
            <v>86451</v>
          </cell>
        </row>
        <row r="76">
          <cell r="A76" t="str">
            <v>Резервный капитал (86) в том числе</v>
          </cell>
          <cell r="B76" t="str">
            <v>430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 t="str">
            <v>резервные фонды, образованные в соответствии с законодательством</v>
          </cell>
          <cell r="B77" t="str">
            <v>431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резервы, образованные в соответствии с учредительными документами</v>
          </cell>
          <cell r="B78" t="str">
            <v>432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 t="str">
            <v>Фонды накопления (88)</v>
          </cell>
          <cell r="B79" t="str">
            <v>440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Фонд социальной сферы (88)</v>
          </cell>
          <cell r="B80">
            <v>440</v>
          </cell>
          <cell r="C80">
            <v>4677</v>
          </cell>
          <cell r="D80">
            <v>4677</v>
          </cell>
          <cell r="E80">
            <v>4607</v>
          </cell>
          <cell r="F80">
            <v>4607</v>
          </cell>
          <cell r="G80">
            <v>4607</v>
          </cell>
          <cell r="H80">
            <v>4608</v>
          </cell>
          <cell r="I80">
            <v>4608</v>
          </cell>
          <cell r="J80">
            <v>4608</v>
          </cell>
          <cell r="K80">
            <v>4608</v>
          </cell>
          <cell r="L80">
            <v>4608</v>
          </cell>
          <cell r="M80">
            <v>4608</v>
          </cell>
        </row>
        <row r="81">
          <cell r="A81" t="str">
            <v>Целевые финансирование и поступления (96)</v>
          </cell>
          <cell r="B81">
            <v>450</v>
          </cell>
          <cell r="C81">
            <v>0</v>
          </cell>
          <cell r="D81">
            <v>0</v>
          </cell>
          <cell r="E81">
            <v>0</v>
          </cell>
          <cell r="F81">
            <v>1300</v>
          </cell>
          <cell r="G81">
            <v>8260</v>
          </cell>
          <cell r="H81">
            <v>10910</v>
          </cell>
          <cell r="I81">
            <v>10910</v>
          </cell>
          <cell r="J81">
            <v>12310</v>
          </cell>
          <cell r="K81">
            <v>12310</v>
          </cell>
          <cell r="L81">
            <v>14034</v>
          </cell>
          <cell r="M81">
            <v>14034</v>
          </cell>
        </row>
        <row r="82">
          <cell r="A82" t="str">
            <v>Нераспределенная прибыль прошлых лет (88)</v>
          </cell>
          <cell r="B82">
            <v>460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 t="str">
            <v>Непокрытый убыток прошлых лет (88)</v>
          </cell>
          <cell r="B83">
            <v>465</v>
          </cell>
          <cell r="E83">
            <v>0</v>
          </cell>
          <cell r="F83">
            <v>0</v>
          </cell>
          <cell r="G83">
            <v>2787</v>
          </cell>
          <cell r="H83">
            <v>7399</v>
          </cell>
          <cell r="I83">
            <v>7399</v>
          </cell>
          <cell r="J83">
            <v>7399</v>
          </cell>
          <cell r="K83">
            <v>7399</v>
          </cell>
          <cell r="L83">
            <v>7399</v>
          </cell>
          <cell r="M83">
            <v>7399</v>
          </cell>
        </row>
        <row r="84">
          <cell r="A84" t="str">
            <v>Нераспределенная  прибыль отчетного года (88)</v>
          </cell>
          <cell r="B84">
            <v>470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339</v>
          </cell>
          <cell r="I84">
            <v>1259</v>
          </cell>
          <cell r="J84">
            <v>1044</v>
          </cell>
          <cell r="K84">
            <v>2173</v>
          </cell>
          <cell r="L84">
            <v>2480</v>
          </cell>
          <cell r="M84">
            <v>2012</v>
          </cell>
        </row>
        <row r="85">
          <cell r="A85" t="str">
            <v>Непокрытый убыток отчетного года (88)</v>
          </cell>
          <cell r="B85">
            <v>475</v>
          </cell>
          <cell r="G85">
            <v>4610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>=== Итого по разделу IV</v>
          </cell>
          <cell r="B86" t="str">
            <v>490</v>
          </cell>
          <cell r="C86">
            <v>91168</v>
          </cell>
          <cell r="D86">
            <v>91168</v>
          </cell>
          <cell r="E86">
            <v>91098</v>
          </cell>
          <cell r="F86">
            <v>92398</v>
          </cell>
          <cell r="G86">
            <v>91960</v>
          </cell>
          <cell r="H86">
            <v>94948</v>
          </cell>
          <cell r="I86">
            <v>95868</v>
          </cell>
          <cell r="J86">
            <v>97053</v>
          </cell>
          <cell r="K86">
            <v>98182</v>
          </cell>
          <cell r="L86">
            <v>100213</v>
          </cell>
          <cell r="M86">
            <v>99745</v>
          </cell>
        </row>
        <row r="88">
          <cell r="A88" t="str">
            <v>V. Долгосрочные пассивы</v>
          </cell>
        </row>
        <row r="89">
          <cell r="A89" t="str">
            <v>Займы и кредиты (92, 95) в том числе</v>
          </cell>
          <cell r="B89" t="str">
            <v>510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 t="str">
            <v>кредиты банков, подлежащие погашению более чем через 12 месяцев после отчетной даты </v>
          </cell>
          <cell r="B90" t="str">
            <v>511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>займы, подлежащие погашению более чем через 12 месяцев после отчетной даты </v>
          </cell>
          <cell r="B91" t="str">
            <v>512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 t="str">
            <v>Прочие долгосрочные пассивы</v>
          </cell>
          <cell r="B92" t="str">
            <v>520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J92">
            <v>0</v>
          </cell>
          <cell r="M92">
            <v>0</v>
          </cell>
        </row>
        <row r="93">
          <cell r="A93" t="str">
            <v>=== Итого по разделу V</v>
          </cell>
          <cell r="B93" t="str">
            <v>590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5">
          <cell r="A95" t="str">
            <v>VI. Краткосрочные пассивы</v>
          </cell>
        </row>
        <row r="96">
          <cell r="A96" t="str">
            <v>Займы и кредиты (90, 94) в том числе:</v>
          </cell>
          <cell r="B96" t="str">
            <v>610</v>
          </cell>
          <cell r="C96">
            <v>1164</v>
          </cell>
          <cell r="D96">
            <v>1164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 t="str">
            <v>кредиты банков</v>
          </cell>
          <cell r="B97" t="str">
            <v>611</v>
          </cell>
          <cell r="C97">
            <v>1164</v>
          </cell>
          <cell r="D97">
            <v>1164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 t="str">
            <v>прочие займы</v>
          </cell>
          <cell r="B98" t="str">
            <v>612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 t="str">
            <v> Кредиторская задолженность:в том числе:</v>
          </cell>
          <cell r="B99" t="str">
            <v>620</v>
          </cell>
          <cell r="C99">
            <v>24009</v>
          </cell>
          <cell r="D99">
            <v>21628</v>
          </cell>
          <cell r="E99">
            <v>21281</v>
          </cell>
          <cell r="F99">
            <v>21306</v>
          </cell>
          <cell r="G99">
            <v>20777</v>
          </cell>
          <cell r="H99">
            <v>18485</v>
          </cell>
          <cell r="I99">
            <v>20300</v>
          </cell>
          <cell r="J99">
            <v>17603</v>
          </cell>
          <cell r="K99">
            <v>18273</v>
          </cell>
          <cell r="L99">
            <v>16740</v>
          </cell>
          <cell r="M99">
            <v>13157</v>
          </cell>
        </row>
        <row r="100">
          <cell r="A100" t="str">
            <v>поставщики и подрядчики</v>
          </cell>
          <cell r="B100" t="str">
            <v>621</v>
          </cell>
          <cell r="C100">
            <v>9117</v>
          </cell>
          <cell r="D100">
            <v>8626</v>
          </cell>
          <cell r="E100">
            <v>10536</v>
          </cell>
          <cell r="F100">
            <v>15957</v>
          </cell>
          <cell r="G100">
            <v>14947</v>
          </cell>
          <cell r="H100">
            <v>14158</v>
          </cell>
          <cell r="I100">
            <v>15777</v>
          </cell>
          <cell r="J100">
            <v>12277</v>
          </cell>
          <cell r="K100">
            <v>13107</v>
          </cell>
          <cell r="L100">
            <v>10176</v>
          </cell>
          <cell r="M100">
            <v>5449</v>
          </cell>
        </row>
        <row r="101">
          <cell r="A101" t="str">
            <v>векселя к уплате (60)</v>
          </cell>
          <cell r="B101" t="str">
            <v>622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 t="str">
            <v>задолженность перед дочерними и зависимыми обществами (78)</v>
          </cell>
          <cell r="B102" t="str">
            <v>623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 t="str">
            <v>Задолженность перед персоналом (70)</v>
          </cell>
          <cell r="B103" t="str">
            <v>624</v>
          </cell>
          <cell r="C103">
            <v>2026</v>
          </cell>
          <cell r="D103">
            <v>1395</v>
          </cell>
          <cell r="E103">
            <v>818</v>
          </cell>
          <cell r="F103">
            <v>755</v>
          </cell>
          <cell r="G103">
            <v>1401</v>
          </cell>
          <cell r="H103">
            <v>1294</v>
          </cell>
          <cell r="I103">
            <v>1371</v>
          </cell>
          <cell r="J103">
            <v>1334</v>
          </cell>
          <cell r="K103">
            <v>1456</v>
          </cell>
          <cell r="L103">
            <v>1625</v>
          </cell>
          <cell r="M103">
            <v>1609</v>
          </cell>
        </row>
        <row r="104">
          <cell r="A104" t="str">
            <v>задолженность перед государственными внебюджетными фондами (69)</v>
          </cell>
          <cell r="B104" t="str">
            <v>625</v>
          </cell>
          <cell r="C104">
            <v>3816</v>
          </cell>
          <cell r="D104">
            <v>4660</v>
          </cell>
          <cell r="E104">
            <v>699</v>
          </cell>
          <cell r="F104">
            <v>567</v>
          </cell>
          <cell r="G104">
            <v>1016</v>
          </cell>
          <cell r="H104">
            <v>676</v>
          </cell>
          <cell r="I104">
            <v>702</v>
          </cell>
          <cell r="J104">
            <v>704</v>
          </cell>
          <cell r="K104">
            <v>703</v>
          </cell>
          <cell r="L104">
            <v>837</v>
          </cell>
          <cell r="M104">
            <v>898</v>
          </cell>
        </row>
        <row r="105">
          <cell r="A105" t="str">
            <v> задолж. перед бюджетом (68)</v>
          </cell>
          <cell r="B105" t="str">
            <v>626</v>
          </cell>
          <cell r="C105">
            <v>3670</v>
          </cell>
          <cell r="D105">
            <v>3521</v>
          </cell>
          <cell r="E105">
            <v>2700</v>
          </cell>
          <cell r="F105">
            <v>892</v>
          </cell>
          <cell r="G105">
            <v>685</v>
          </cell>
          <cell r="H105">
            <v>1533</v>
          </cell>
          <cell r="I105">
            <v>1819</v>
          </cell>
          <cell r="J105">
            <v>2425</v>
          </cell>
          <cell r="K105">
            <v>2215</v>
          </cell>
          <cell r="L105">
            <v>2362</v>
          </cell>
          <cell r="M105">
            <v>2273</v>
          </cell>
        </row>
        <row r="106">
          <cell r="A106" t="str">
            <v>авансы полученные (64)</v>
          </cell>
          <cell r="B106" t="str">
            <v>627</v>
          </cell>
          <cell r="C106">
            <v>5248</v>
          </cell>
          <cell r="D106">
            <v>3415</v>
          </cell>
          <cell r="E106">
            <v>6520</v>
          </cell>
          <cell r="F106">
            <v>3135</v>
          </cell>
          <cell r="G106">
            <v>2719</v>
          </cell>
          <cell r="H106">
            <v>819</v>
          </cell>
          <cell r="I106">
            <v>623</v>
          </cell>
          <cell r="J106">
            <v>861</v>
          </cell>
          <cell r="K106">
            <v>788</v>
          </cell>
          <cell r="L106">
            <v>1731</v>
          </cell>
          <cell r="M106">
            <v>2922</v>
          </cell>
        </row>
        <row r="107">
          <cell r="A107" t="str">
            <v>прочие кредиторы</v>
          </cell>
          <cell r="B107" t="str">
            <v>628</v>
          </cell>
          <cell r="C107">
            <v>132</v>
          </cell>
          <cell r="D107">
            <v>11</v>
          </cell>
          <cell r="E107">
            <v>8</v>
          </cell>
          <cell r="F107">
            <v>10</v>
          </cell>
          <cell r="G107">
            <v>9</v>
          </cell>
          <cell r="H107">
            <v>5</v>
          </cell>
          <cell r="I107">
            <v>8</v>
          </cell>
          <cell r="J107">
            <v>2</v>
          </cell>
          <cell r="K107">
            <v>4</v>
          </cell>
          <cell r="L107">
            <v>9</v>
          </cell>
          <cell r="M107">
            <v>6</v>
          </cell>
        </row>
        <row r="108">
          <cell r="A108" t="str">
            <v>задолженность участникам (учредителям) по выплате доходов (75)</v>
          </cell>
          <cell r="B108" t="str">
            <v>630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 t="str">
            <v>Доходы будущих периодов (83)</v>
          </cell>
          <cell r="B109" t="str">
            <v>640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 t="str">
            <v>Фонды потребления (88)</v>
          </cell>
          <cell r="B110" t="str">
            <v>650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 t="str">
            <v>Резервы предстоящих расходов и платежей (89)</v>
          </cell>
          <cell r="B111">
            <v>650</v>
          </cell>
          <cell r="C111">
            <v>0</v>
          </cell>
          <cell r="D111">
            <v>0</v>
          </cell>
          <cell r="E111">
            <v>732</v>
          </cell>
          <cell r="F111">
            <v>0</v>
          </cell>
          <cell r="G111">
            <v>0</v>
          </cell>
          <cell r="H111">
            <v>501</v>
          </cell>
          <cell r="I111">
            <v>834</v>
          </cell>
          <cell r="J111">
            <v>1384</v>
          </cell>
          <cell r="K111">
            <v>2053</v>
          </cell>
          <cell r="L111">
            <v>2388</v>
          </cell>
          <cell r="M111">
            <v>2592</v>
          </cell>
        </row>
        <row r="112">
          <cell r="A112" t="str">
            <v> Прочие краткосрочные обязательства</v>
          </cell>
          <cell r="B112">
            <v>660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 t="str">
            <v>=== Итого по разделу VI</v>
          </cell>
          <cell r="B113" t="str">
            <v>690</v>
          </cell>
          <cell r="C113">
            <v>25173</v>
          </cell>
          <cell r="D113">
            <v>22792</v>
          </cell>
          <cell r="E113">
            <v>22013</v>
          </cell>
          <cell r="F113">
            <v>21306</v>
          </cell>
          <cell r="G113">
            <v>20777</v>
          </cell>
          <cell r="H113">
            <v>18986</v>
          </cell>
          <cell r="I113">
            <v>21134</v>
          </cell>
          <cell r="J113">
            <v>18987</v>
          </cell>
          <cell r="K113">
            <v>20326</v>
          </cell>
          <cell r="L113">
            <v>19128</v>
          </cell>
          <cell r="M113">
            <v>15749</v>
          </cell>
        </row>
        <row r="114">
          <cell r="A114" t="str">
            <v>БАЛАНС</v>
          </cell>
          <cell r="B114" t="str">
            <v>699</v>
          </cell>
          <cell r="C114">
            <v>116341</v>
          </cell>
          <cell r="D114">
            <v>113960</v>
          </cell>
          <cell r="E114">
            <v>113111</v>
          </cell>
          <cell r="F114">
            <v>113704</v>
          </cell>
          <cell r="G114">
            <v>112737</v>
          </cell>
          <cell r="H114">
            <v>113934</v>
          </cell>
          <cell r="I114">
            <v>117002</v>
          </cell>
          <cell r="J114">
            <v>116040</v>
          </cell>
          <cell r="K114">
            <v>118508</v>
          </cell>
          <cell r="L114">
            <v>119341</v>
          </cell>
          <cell r="M114">
            <v>115494</v>
          </cell>
        </row>
        <row r="115">
          <cell r="A115" t="str">
            <v>Отклонения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20">
          <cell r="A120" t="str">
            <v>ОТЧЕТ О ПРИБЫЛЯХ И УБЫТКАХ</v>
          </cell>
        </row>
        <row r="122">
          <cell r="A122" t="str">
            <v>   Наименования позиций    </v>
          </cell>
          <cell r="B122" t="str">
            <v>Код </v>
          </cell>
          <cell r="D122">
            <v>36251</v>
          </cell>
          <cell r="E122">
            <v>36342</v>
          </cell>
          <cell r="F122">
            <v>36434</v>
          </cell>
          <cell r="G122">
            <v>36526</v>
          </cell>
          <cell r="H122">
            <v>36557</v>
          </cell>
          <cell r="I122">
            <v>36586</v>
          </cell>
          <cell r="J122">
            <v>36617</v>
          </cell>
          <cell r="K122">
            <v>36647</v>
          </cell>
          <cell r="L122">
            <v>36678</v>
          </cell>
          <cell r="M122">
            <v>36708</v>
          </cell>
        </row>
        <row r="123">
          <cell r="A123" t="str">
            <v>Выpучка (нетто) от pеализации товаров, пpодукции, работ, услуг
(за минусом НДС, акцизов и аналогичных обязательных платежей)</v>
          </cell>
          <cell r="B123" t="str">
            <v>010</v>
          </cell>
          <cell r="D123">
            <v>13841</v>
          </cell>
          <cell r="E123">
            <v>30041</v>
          </cell>
          <cell r="F123">
            <v>48910</v>
          </cell>
          <cell r="G123">
            <v>72665</v>
          </cell>
          <cell r="H123">
            <v>8568</v>
          </cell>
          <cell r="I123">
            <v>17305</v>
          </cell>
          <cell r="J123">
            <v>24329</v>
          </cell>
          <cell r="K123">
            <v>34273</v>
          </cell>
          <cell r="L123">
            <v>44156</v>
          </cell>
          <cell r="M123">
            <v>54520</v>
          </cell>
        </row>
        <row r="124">
          <cell r="A124" t="str">
            <v>Себестоимость реализации товаров, продукции, работ, услуг</v>
          </cell>
          <cell r="B124" t="str">
            <v>020</v>
          </cell>
          <cell r="D124">
            <v>14640</v>
          </cell>
          <cell r="E124">
            <v>29310</v>
          </cell>
          <cell r="F124">
            <v>42792</v>
          </cell>
          <cell r="G124">
            <v>61512</v>
          </cell>
          <cell r="H124">
            <v>6406</v>
          </cell>
          <cell r="I124">
            <v>12307</v>
          </cell>
          <cell r="J124">
            <v>17936</v>
          </cell>
          <cell r="K124">
            <v>25070</v>
          </cell>
          <cell r="L124">
            <v>32423</v>
          </cell>
          <cell r="M124">
            <v>40359</v>
          </cell>
        </row>
        <row r="125">
          <cell r="A125" t="str">
            <v>Коммерческие расходы</v>
          </cell>
          <cell r="B125" t="str">
            <v>030</v>
          </cell>
          <cell r="D125">
            <v>95</v>
          </cell>
          <cell r="E125">
            <v>1297</v>
          </cell>
          <cell r="F125">
            <v>3233</v>
          </cell>
          <cell r="G125">
            <v>6233</v>
          </cell>
          <cell r="H125">
            <v>1335</v>
          </cell>
          <cell r="I125">
            <v>2638</v>
          </cell>
          <cell r="J125">
            <v>3871</v>
          </cell>
          <cell r="K125">
            <v>5114</v>
          </cell>
          <cell r="L125">
            <v>6453</v>
          </cell>
          <cell r="M125">
            <v>8039</v>
          </cell>
        </row>
        <row r="126">
          <cell r="A126" t="str">
            <v>Управленческие расходы</v>
          </cell>
          <cell r="B126" t="str">
            <v>040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 t="str">
            <v>Прибыль (убыток) от pеализации</v>
          </cell>
          <cell r="B127" t="str">
            <v>050</v>
          </cell>
          <cell r="D127">
            <v>-894</v>
          </cell>
          <cell r="E127">
            <v>-566</v>
          </cell>
          <cell r="F127">
            <v>2885</v>
          </cell>
          <cell r="G127">
            <v>4920</v>
          </cell>
          <cell r="H127">
            <v>827</v>
          </cell>
          <cell r="I127">
            <v>2360</v>
          </cell>
          <cell r="J127">
            <v>2522</v>
          </cell>
          <cell r="K127">
            <v>4089</v>
          </cell>
          <cell r="L127">
            <v>5280</v>
          </cell>
          <cell r="M127">
            <v>6122</v>
          </cell>
        </row>
        <row r="128">
          <cell r="A128" t="str">
            <v>Проценты к получению</v>
          </cell>
          <cell r="B128" t="str">
            <v>060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 t="str">
            <v>Проценты к уплате </v>
          </cell>
          <cell r="B129" t="str">
            <v>070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 t="str">
            <v>Доходы от участия в других организациях</v>
          </cell>
          <cell r="B130" t="str">
            <v>080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 t="str">
            <v>Прочие операционные доходы</v>
          </cell>
          <cell r="B131" t="str">
            <v>090</v>
          </cell>
          <cell r="D131">
            <v>1084</v>
          </cell>
          <cell r="E131">
            <v>2082</v>
          </cell>
          <cell r="F131">
            <v>3239</v>
          </cell>
          <cell r="G131">
            <v>6385</v>
          </cell>
          <cell r="H131">
            <v>648</v>
          </cell>
          <cell r="I131">
            <v>1780</v>
          </cell>
          <cell r="J131">
            <v>1313</v>
          </cell>
          <cell r="K131">
            <v>3759</v>
          </cell>
          <cell r="L131">
            <v>3933</v>
          </cell>
          <cell r="M131">
            <v>4499</v>
          </cell>
        </row>
        <row r="132">
          <cell r="A132" t="str">
            <v>Прочие операционные расходы</v>
          </cell>
          <cell r="B132" t="str">
            <v>100</v>
          </cell>
          <cell r="D132">
            <v>1686</v>
          </cell>
          <cell r="E132">
            <v>3453</v>
          </cell>
          <cell r="F132">
            <v>5257</v>
          </cell>
          <cell r="G132">
            <v>9092</v>
          </cell>
          <cell r="H132">
            <v>798</v>
          </cell>
          <cell r="I132">
            <v>2059</v>
          </cell>
          <cell r="J132">
            <v>1321</v>
          </cell>
          <cell r="K132">
            <v>4113</v>
          </cell>
          <cell r="L132">
            <v>4512</v>
          </cell>
          <cell r="M132">
            <v>5198</v>
          </cell>
        </row>
        <row r="133">
          <cell r="A133" t="str">
            <v>Прибыль (убыток) от  финансово-хозяйственной деятельности</v>
          </cell>
          <cell r="B133">
            <v>110</v>
          </cell>
          <cell r="D133">
            <v>-1496</v>
          </cell>
          <cell r="E133">
            <v>-1937</v>
          </cell>
          <cell r="F133">
            <v>867</v>
          </cell>
          <cell r="G133">
            <v>2213</v>
          </cell>
          <cell r="H133">
            <v>677</v>
          </cell>
          <cell r="I133">
            <v>2081</v>
          </cell>
          <cell r="J133">
            <v>2514</v>
          </cell>
          <cell r="K133">
            <v>3735</v>
          </cell>
          <cell r="L133">
            <v>4701</v>
          </cell>
          <cell r="M133">
            <v>5423</v>
          </cell>
        </row>
        <row r="134">
          <cell r="A134" t="str">
            <v>Прочие внереализационные доходы</v>
          </cell>
          <cell r="B134" t="str">
            <v>120</v>
          </cell>
          <cell r="D134">
            <v>46</v>
          </cell>
          <cell r="E134">
            <v>50</v>
          </cell>
          <cell r="F134">
            <v>91</v>
          </cell>
          <cell r="G134">
            <v>183</v>
          </cell>
          <cell r="H134">
            <v>133</v>
          </cell>
          <cell r="I134">
            <v>154</v>
          </cell>
          <cell r="J134">
            <v>21</v>
          </cell>
          <cell r="K134">
            <v>155</v>
          </cell>
          <cell r="L134">
            <v>155</v>
          </cell>
          <cell r="M134">
            <v>167</v>
          </cell>
        </row>
        <row r="135">
          <cell r="A135" t="str">
            <v>Прочие внереализационные расходы</v>
          </cell>
          <cell r="B135" t="str">
            <v>130</v>
          </cell>
          <cell r="D135">
            <v>38</v>
          </cell>
          <cell r="E135">
            <v>53</v>
          </cell>
          <cell r="F135">
            <v>74</v>
          </cell>
          <cell r="G135">
            <v>331</v>
          </cell>
          <cell r="H135">
            <v>241</v>
          </cell>
          <cell r="I135">
            <v>499</v>
          </cell>
          <cell r="J135">
            <v>1092</v>
          </cell>
          <cell r="K135">
            <v>1405</v>
          </cell>
          <cell r="L135">
            <v>2064</v>
          </cell>
          <cell r="M135">
            <v>2364</v>
          </cell>
        </row>
        <row r="136">
          <cell r="A136" t="str">
            <v>Прибыль (убыток) отчетного периода</v>
          </cell>
          <cell r="B136">
            <v>140</v>
          </cell>
          <cell r="D136">
            <v>-1488</v>
          </cell>
          <cell r="E136">
            <v>-1940</v>
          </cell>
          <cell r="F136">
            <v>884</v>
          </cell>
          <cell r="G136">
            <v>2065</v>
          </cell>
          <cell r="H136">
            <v>569</v>
          </cell>
          <cell r="I136">
            <v>1736</v>
          </cell>
          <cell r="J136">
            <v>1443</v>
          </cell>
          <cell r="K136">
            <v>2485</v>
          </cell>
          <cell r="L136">
            <v>2792</v>
          </cell>
          <cell r="M136">
            <v>3226</v>
          </cell>
        </row>
        <row r="137">
          <cell r="A137" t="str">
            <v>Налог на прибыль</v>
          </cell>
          <cell r="B137" t="str">
            <v>150</v>
          </cell>
          <cell r="D137">
            <v>0</v>
          </cell>
          <cell r="E137">
            <v>0</v>
          </cell>
          <cell r="F137">
            <v>24</v>
          </cell>
          <cell r="G137">
            <v>692</v>
          </cell>
          <cell r="H137">
            <v>230</v>
          </cell>
          <cell r="I137">
            <v>460</v>
          </cell>
          <cell r="J137">
            <v>382</v>
          </cell>
          <cell r="K137">
            <v>250</v>
          </cell>
          <cell r="L137">
            <v>250</v>
          </cell>
          <cell r="M137">
            <v>1117</v>
          </cell>
        </row>
        <row r="138">
          <cell r="A138" t="str">
            <v>Отвлеченные средства</v>
          </cell>
          <cell r="B138" t="str">
            <v>160</v>
          </cell>
          <cell r="D138">
            <v>723</v>
          </cell>
          <cell r="E138">
            <v>2290</v>
          </cell>
          <cell r="F138">
            <v>4409</v>
          </cell>
          <cell r="G138">
            <v>5983</v>
          </cell>
          <cell r="H138">
            <v>0</v>
          </cell>
          <cell r="I138">
            <v>17</v>
          </cell>
          <cell r="J138">
            <v>17</v>
          </cell>
          <cell r="K138">
            <v>62</v>
          </cell>
          <cell r="L138">
            <v>62</v>
          </cell>
          <cell r="M138">
            <v>97</v>
          </cell>
        </row>
        <row r="139">
          <cell r="A139" t="str">
            <v>Нераспределенная прибыль (убыток) отчетного периода</v>
          </cell>
          <cell r="B139">
            <v>170</v>
          </cell>
          <cell r="D139">
            <v>-2211</v>
          </cell>
          <cell r="E139">
            <v>-4230</v>
          </cell>
          <cell r="F139">
            <v>-3549</v>
          </cell>
          <cell r="G139">
            <v>-4610</v>
          </cell>
          <cell r="H139">
            <v>339</v>
          </cell>
          <cell r="I139">
            <v>1259</v>
          </cell>
          <cell r="J139">
            <v>1044</v>
          </cell>
          <cell r="K139">
            <v>2173</v>
          </cell>
          <cell r="L139">
            <v>2480</v>
          </cell>
          <cell r="M139">
            <v>2012</v>
          </cell>
        </row>
        <row r="143">
          <cell r="A143" t="str">
            <v>АГРЕГИРОВАННЫЙ БАЛАНС</v>
          </cell>
        </row>
        <row r="145">
          <cell r="A145" t="str">
            <v>   Наименования позиций    </v>
          </cell>
          <cell r="C145" t="str">
            <v>Отчетные даты</v>
          </cell>
          <cell r="G145">
            <v>36526</v>
          </cell>
          <cell r="H145">
            <v>36557</v>
          </cell>
          <cell r="I145">
            <v>36586</v>
          </cell>
          <cell r="J145">
            <v>36617</v>
          </cell>
          <cell r="K145">
            <v>36647</v>
          </cell>
          <cell r="L145">
            <v>36678</v>
          </cell>
          <cell r="M145">
            <v>36708</v>
          </cell>
        </row>
        <row r="146">
          <cell r="A146" t="str">
            <v>АКТИВ</v>
          </cell>
          <cell r="C146">
            <v>36161</v>
          </cell>
          <cell r="D146">
            <v>36251</v>
          </cell>
          <cell r="E146">
            <v>36342</v>
          </cell>
          <cell r="F146">
            <v>36434</v>
          </cell>
        </row>
        <row r="148">
          <cell r="A148" t="str">
            <v> Постоянные активы:</v>
          </cell>
          <cell r="C148">
            <v>83935</v>
          </cell>
          <cell r="D148">
            <v>81773</v>
          </cell>
          <cell r="E148">
            <v>81284</v>
          </cell>
          <cell r="F148">
            <v>81998</v>
          </cell>
          <cell r="G148">
            <v>85547</v>
          </cell>
          <cell r="H148">
            <v>86177</v>
          </cell>
          <cell r="I148">
            <v>87473</v>
          </cell>
          <cell r="J148">
            <v>88006</v>
          </cell>
          <cell r="K148">
            <v>87239</v>
          </cell>
          <cell r="L148">
            <v>86709</v>
          </cell>
          <cell r="M148">
            <v>87473</v>
          </cell>
        </row>
        <row r="149">
          <cell r="A149" t="str">
            <v>  - нематериальные активы </v>
          </cell>
          <cell r="C149">
            <v>8</v>
          </cell>
          <cell r="D149">
            <v>10</v>
          </cell>
          <cell r="E149">
            <v>10</v>
          </cell>
          <cell r="F149">
            <v>44</v>
          </cell>
          <cell r="G149">
            <v>42</v>
          </cell>
          <cell r="H149">
            <v>42</v>
          </cell>
          <cell r="I149">
            <v>40</v>
          </cell>
          <cell r="J149">
            <v>41</v>
          </cell>
          <cell r="K149">
            <v>40</v>
          </cell>
          <cell r="L149">
            <v>63</v>
          </cell>
          <cell r="M149">
            <v>62</v>
          </cell>
        </row>
        <row r="150">
          <cell r="A150" t="str">
            <v>  - основные средства  </v>
          </cell>
          <cell r="C150">
            <v>77049</v>
          </cell>
          <cell r="D150">
            <v>75977</v>
          </cell>
          <cell r="E150">
            <v>74914</v>
          </cell>
          <cell r="F150">
            <v>75894</v>
          </cell>
          <cell r="G150">
            <v>79983</v>
          </cell>
          <cell r="H150">
            <v>80782</v>
          </cell>
          <cell r="I150">
            <v>82102</v>
          </cell>
          <cell r="J150">
            <v>82864</v>
          </cell>
          <cell r="K150">
            <v>82185</v>
          </cell>
          <cell r="L150">
            <v>81771</v>
          </cell>
          <cell r="M150">
            <v>82521</v>
          </cell>
        </row>
        <row r="151">
          <cell r="A151" t="str">
            <v>  - незавершенные капит. вложения</v>
          </cell>
          <cell r="C151">
            <v>5820</v>
          </cell>
          <cell r="D151">
            <v>4728</v>
          </cell>
          <cell r="E151">
            <v>5302</v>
          </cell>
          <cell r="F151">
            <v>5002</v>
          </cell>
          <cell r="G151">
            <v>4993</v>
          </cell>
          <cell r="H151">
            <v>4824</v>
          </cell>
          <cell r="I151">
            <v>4802</v>
          </cell>
          <cell r="J151">
            <v>4572</v>
          </cell>
          <cell r="K151">
            <v>4485</v>
          </cell>
          <cell r="L151">
            <v>4346</v>
          </cell>
          <cell r="M151">
            <v>4361</v>
          </cell>
        </row>
        <row r="152">
          <cell r="A152" t="str">
            <v>  - долгосрочные финан. вложения</v>
          </cell>
          <cell r="C152">
            <v>529</v>
          </cell>
          <cell r="D152">
            <v>529</v>
          </cell>
          <cell r="E152">
            <v>529</v>
          </cell>
          <cell r="F152">
            <v>529</v>
          </cell>
          <cell r="G152">
            <v>529</v>
          </cell>
          <cell r="H152">
            <v>529</v>
          </cell>
          <cell r="I152">
            <v>529</v>
          </cell>
          <cell r="J152">
            <v>529</v>
          </cell>
          <cell r="K152">
            <v>529</v>
          </cell>
          <cell r="L152">
            <v>529</v>
          </cell>
          <cell r="M152">
            <v>529</v>
          </cell>
        </row>
        <row r="153">
          <cell r="A153" t="str">
            <v>  - прочие внеоборотные активы</v>
          </cell>
          <cell r="C153">
            <v>529</v>
          </cell>
          <cell r="D153">
            <v>529</v>
          </cell>
          <cell r="E153">
            <v>529</v>
          </cell>
          <cell r="F153">
            <v>529</v>
          </cell>
          <cell r="G153">
            <v>529</v>
          </cell>
          <cell r="H153">
            <v>529</v>
          </cell>
          <cell r="I153">
            <v>529</v>
          </cell>
          <cell r="J153">
            <v>529</v>
          </cell>
          <cell r="K153">
            <v>529</v>
          </cell>
          <cell r="L153">
            <v>529</v>
          </cell>
          <cell r="M153">
            <v>529</v>
          </cell>
        </row>
        <row r="154">
          <cell r="A154" t="str">
            <v> Текущие активы:</v>
          </cell>
          <cell r="C154">
            <v>30148</v>
          </cell>
          <cell r="D154">
            <v>27718</v>
          </cell>
          <cell r="E154">
            <v>25339</v>
          </cell>
          <cell r="F154">
            <v>25898</v>
          </cell>
          <cell r="G154">
            <v>27190</v>
          </cell>
          <cell r="H154">
            <v>27757</v>
          </cell>
          <cell r="I154">
            <v>29529</v>
          </cell>
          <cell r="J154">
            <v>28034</v>
          </cell>
          <cell r="K154">
            <v>31269</v>
          </cell>
          <cell r="L154">
            <v>32632</v>
          </cell>
          <cell r="M154">
            <v>28021</v>
          </cell>
        </row>
        <row r="155">
          <cell r="A155" t="str">
            <v>  - незавершенное производство и РБП</v>
          </cell>
          <cell r="C155">
            <v>28</v>
          </cell>
          <cell r="D155">
            <v>32</v>
          </cell>
          <cell r="E155">
            <v>22</v>
          </cell>
          <cell r="F155">
            <v>26</v>
          </cell>
          <cell r="G155">
            <v>41</v>
          </cell>
          <cell r="H155">
            <v>37</v>
          </cell>
          <cell r="I155">
            <v>41</v>
          </cell>
          <cell r="J155">
            <v>255</v>
          </cell>
          <cell r="K155">
            <v>372</v>
          </cell>
          <cell r="L155">
            <v>653</v>
          </cell>
          <cell r="M155">
            <v>988</v>
          </cell>
        </row>
        <row r="157">
          <cell r="A157" t="str">
            <v>  - производств. запасы и МБП</v>
          </cell>
          <cell r="C157">
            <v>7604</v>
          </cell>
          <cell r="D157">
            <v>9008</v>
          </cell>
          <cell r="E157">
            <v>10285</v>
          </cell>
          <cell r="F157">
            <v>11544</v>
          </cell>
          <cell r="G157">
            <v>12478</v>
          </cell>
          <cell r="H157">
            <v>12683</v>
          </cell>
          <cell r="I157">
            <v>13777</v>
          </cell>
          <cell r="J157">
            <v>13856</v>
          </cell>
          <cell r="K157">
            <v>14800</v>
          </cell>
          <cell r="L157">
            <v>15028</v>
          </cell>
          <cell r="M157">
            <v>14325</v>
          </cell>
        </row>
        <row r="158">
          <cell r="A158" t="str">
            <v>  - готовая продукция и товары</v>
          </cell>
          <cell r="C158">
            <v>4182</v>
          </cell>
          <cell r="D158">
            <v>2078</v>
          </cell>
          <cell r="E158">
            <v>2686</v>
          </cell>
          <cell r="F158">
            <v>2268</v>
          </cell>
          <cell r="G158">
            <v>1959</v>
          </cell>
          <cell r="H158">
            <v>2099</v>
          </cell>
          <cell r="I158">
            <v>2455</v>
          </cell>
          <cell r="J158">
            <v>3122</v>
          </cell>
          <cell r="K158">
            <v>3511</v>
          </cell>
          <cell r="L158">
            <v>3598</v>
          </cell>
          <cell r="M158">
            <v>3415</v>
          </cell>
        </row>
        <row r="159">
          <cell r="A159" t="str">
            <v>  - дебиторы</v>
          </cell>
          <cell r="C159">
            <v>14890</v>
          </cell>
          <cell r="D159">
            <v>14210</v>
          </cell>
          <cell r="E159">
            <v>6903</v>
          </cell>
          <cell r="F159">
            <v>8869</v>
          </cell>
          <cell r="G159">
            <v>8409</v>
          </cell>
          <cell r="H159">
            <v>7990</v>
          </cell>
          <cell r="I159">
            <v>10929</v>
          </cell>
          <cell r="J159">
            <v>8567</v>
          </cell>
          <cell r="K159">
            <v>10438</v>
          </cell>
          <cell r="L159">
            <v>11195</v>
          </cell>
          <cell r="M159">
            <v>8373</v>
          </cell>
        </row>
        <row r="160">
          <cell r="A160" t="str">
            <v>  - денежные средства</v>
          </cell>
          <cell r="C160">
            <v>2</v>
          </cell>
          <cell r="D160">
            <v>5</v>
          </cell>
          <cell r="E160">
            <v>5</v>
          </cell>
          <cell r="F160">
            <v>20</v>
          </cell>
          <cell r="G160">
            <v>2115</v>
          </cell>
          <cell r="H160">
            <v>2777</v>
          </cell>
          <cell r="I160">
            <v>59</v>
          </cell>
          <cell r="J160">
            <v>315</v>
          </cell>
          <cell r="K160">
            <v>290</v>
          </cell>
          <cell r="L160">
            <v>704</v>
          </cell>
          <cell r="M160">
            <v>154</v>
          </cell>
        </row>
        <row r="161">
          <cell r="A161" t="str">
            <v>  - прочие</v>
          </cell>
          <cell r="C161">
            <v>3442</v>
          </cell>
          <cell r="D161">
            <v>2385</v>
          </cell>
          <cell r="E161">
            <v>5438</v>
          </cell>
          <cell r="F161">
            <v>3171</v>
          </cell>
          <cell r="G161">
            <v>2188</v>
          </cell>
          <cell r="H161">
            <v>2171</v>
          </cell>
          <cell r="I161">
            <v>2268</v>
          </cell>
          <cell r="J161">
            <v>1919</v>
          </cell>
          <cell r="K161">
            <v>1858</v>
          </cell>
          <cell r="L161">
            <v>1454</v>
          </cell>
          <cell r="M161">
            <v>766</v>
          </cell>
        </row>
        <row r="162">
          <cell r="A162" t="str">
            <v>ИТОГО АКТИВОВ</v>
          </cell>
          <cell r="C162">
            <v>114083</v>
          </cell>
          <cell r="D162">
            <v>109491</v>
          </cell>
          <cell r="E162">
            <v>106623</v>
          </cell>
          <cell r="F162">
            <v>107896</v>
          </cell>
          <cell r="G162">
            <v>112737</v>
          </cell>
          <cell r="H162">
            <v>113934</v>
          </cell>
          <cell r="I162">
            <v>117002</v>
          </cell>
          <cell r="J162">
            <v>116040</v>
          </cell>
          <cell r="K162">
            <v>118508</v>
          </cell>
          <cell r="L162">
            <v>119341</v>
          </cell>
          <cell r="M162">
            <v>115494</v>
          </cell>
        </row>
        <row r="163">
          <cell r="A163" t="str">
            <v>ПАССИВ</v>
          </cell>
        </row>
        <row r="165">
          <cell r="A165" t="str">
            <v> Собственные средства:</v>
          </cell>
          <cell r="C165">
            <v>88381</v>
          </cell>
          <cell r="D165">
            <v>86170</v>
          </cell>
          <cell r="E165">
            <v>84081</v>
          </cell>
          <cell r="F165">
            <v>86061</v>
          </cell>
          <cell r="G165">
            <v>91960</v>
          </cell>
          <cell r="H165">
            <v>94948</v>
          </cell>
          <cell r="I165">
            <v>95868</v>
          </cell>
          <cell r="J165">
            <v>97053</v>
          </cell>
          <cell r="K165">
            <v>98182</v>
          </cell>
          <cell r="L165">
            <v>100213</v>
          </cell>
          <cell r="M165">
            <v>99745</v>
          </cell>
        </row>
        <row r="166">
          <cell r="A166" t="str">
            <v>  - уставный капитал</v>
          </cell>
          <cell r="C166">
            <v>86491</v>
          </cell>
          <cell r="D166">
            <v>86491</v>
          </cell>
          <cell r="E166">
            <v>86491</v>
          </cell>
          <cell r="F166">
            <v>86491</v>
          </cell>
          <cell r="G166">
            <v>86490</v>
          </cell>
          <cell r="H166">
            <v>86490</v>
          </cell>
          <cell r="I166">
            <v>86490</v>
          </cell>
          <cell r="J166">
            <v>86490</v>
          </cell>
          <cell r="K166">
            <v>86490</v>
          </cell>
          <cell r="L166">
            <v>86490</v>
          </cell>
          <cell r="M166">
            <v>86490</v>
          </cell>
        </row>
        <row r="167">
          <cell r="A167" t="str">
            <v>  - накопленный капитал</v>
          </cell>
          <cell r="C167">
            <v>1890</v>
          </cell>
          <cell r="D167">
            <v>-321</v>
          </cell>
          <cell r="E167">
            <v>-2410</v>
          </cell>
          <cell r="F167">
            <v>-430</v>
          </cell>
          <cell r="G167">
            <v>5470</v>
          </cell>
          <cell r="H167">
            <v>8458</v>
          </cell>
          <cell r="I167">
            <v>9378</v>
          </cell>
          <cell r="J167">
            <v>10563</v>
          </cell>
          <cell r="K167">
            <v>11692</v>
          </cell>
          <cell r="L167">
            <v>13723</v>
          </cell>
          <cell r="M167">
            <v>13255</v>
          </cell>
        </row>
        <row r="168">
          <cell r="A168" t="str">
            <v> Заемные средства:</v>
          </cell>
          <cell r="C168">
            <v>25173</v>
          </cell>
          <cell r="D168">
            <v>22792</v>
          </cell>
          <cell r="E168">
            <v>22013</v>
          </cell>
          <cell r="F168">
            <v>21306</v>
          </cell>
          <cell r="G168">
            <v>20777</v>
          </cell>
          <cell r="H168">
            <v>18986</v>
          </cell>
          <cell r="I168">
            <v>21134</v>
          </cell>
          <cell r="J168">
            <v>18987</v>
          </cell>
          <cell r="K168">
            <v>20326</v>
          </cell>
          <cell r="L168">
            <v>19128</v>
          </cell>
          <cell r="M168">
            <v>15749</v>
          </cell>
        </row>
        <row r="169">
          <cell r="A169" t="str">
            <v> - долгосрочные обязательства: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 t="str">
            <v> - краткосрочные обязательства:</v>
          </cell>
          <cell r="C170">
            <v>25173</v>
          </cell>
          <cell r="D170">
            <v>22792</v>
          </cell>
          <cell r="E170">
            <v>22013</v>
          </cell>
          <cell r="F170">
            <v>21306</v>
          </cell>
          <cell r="G170">
            <v>20777</v>
          </cell>
          <cell r="H170">
            <v>18986</v>
          </cell>
          <cell r="I170">
            <v>21134</v>
          </cell>
          <cell r="J170">
            <v>18987</v>
          </cell>
          <cell r="K170">
            <v>20326</v>
          </cell>
          <cell r="L170">
            <v>19128</v>
          </cell>
          <cell r="M170">
            <v>15749</v>
          </cell>
        </row>
        <row r="171">
          <cell r="A171" t="str">
            <v> - - - краткосрочные кредиты и займы</v>
          </cell>
          <cell r="C171">
            <v>1164</v>
          </cell>
          <cell r="D171">
            <v>1164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 t="str">
            <v> - - - счета к оплате</v>
          </cell>
          <cell r="C172">
            <v>9117</v>
          </cell>
          <cell r="D172">
            <v>8626</v>
          </cell>
          <cell r="E172">
            <v>10536</v>
          </cell>
          <cell r="F172">
            <v>15957</v>
          </cell>
          <cell r="G172">
            <v>14947</v>
          </cell>
          <cell r="H172">
            <v>14158</v>
          </cell>
          <cell r="I172">
            <v>15777</v>
          </cell>
          <cell r="J172">
            <v>12277</v>
          </cell>
          <cell r="K172">
            <v>13107</v>
          </cell>
          <cell r="L172">
            <v>10176</v>
          </cell>
          <cell r="M172">
            <v>5449</v>
          </cell>
        </row>
        <row r="173">
          <cell r="A173" t="str">
            <v> - - - авансы полученные</v>
          </cell>
          <cell r="C173">
            <v>5248</v>
          </cell>
          <cell r="D173">
            <v>3415</v>
          </cell>
          <cell r="E173">
            <v>6520</v>
          </cell>
          <cell r="F173">
            <v>3135</v>
          </cell>
          <cell r="G173">
            <v>2719</v>
          </cell>
          <cell r="H173">
            <v>819</v>
          </cell>
          <cell r="I173">
            <v>623</v>
          </cell>
          <cell r="J173">
            <v>861</v>
          </cell>
          <cell r="K173">
            <v>788</v>
          </cell>
          <cell r="L173">
            <v>1731</v>
          </cell>
          <cell r="M173">
            <v>2922</v>
          </cell>
        </row>
        <row r="174">
          <cell r="A174" t="str">
            <v> - - - расчеты с бюджетом</v>
          </cell>
          <cell r="C174">
            <v>3670</v>
          </cell>
          <cell r="D174">
            <v>3521</v>
          </cell>
          <cell r="E174">
            <v>2700</v>
          </cell>
          <cell r="F174">
            <v>892</v>
          </cell>
          <cell r="G174">
            <v>685</v>
          </cell>
          <cell r="H174">
            <v>1533</v>
          </cell>
          <cell r="I174">
            <v>1819</v>
          </cell>
          <cell r="J174">
            <v>2425</v>
          </cell>
          <cell r="K174">
            <v>2215</v>
          </cell>
          <cell r="L174">
            <v>2362</v>
          </cell>
          <cell r="M174">
            <v>2273</v>
          </cell>
        </row>
        <row r="175">
          <cell r="A175" t="str">
            <v> - - - расчеты по зарплате</v>
          </cell>
          <cell r="C175">
            <v>5842</v>
          </cell>
          <cell r="D175">
            <v>6055</v>
          </cell>
          <cell r="E175">
            <v>1517</v>
          </cell>
          <cell r="F175">
            <v>1322</v>
          </cell>
          <cell r="G175">
            <v>2417</v>
          </cell>
          <cell r="H175">
            <v>1970</v>
          </cell>
          <cell r="I175">
            <v>2073</v>
          </cell>
          <cell r="J175">
            <v>2038</v>
          </cell>
          <cell r="K175">
            <v>2159</v>
          </cell>
          <cell r="L175">
            <v>2462</v>
          </cell>
          <cell r="M175">
            <v>2507</v>
          </cell>
        </row>
        <row r="176">
          <cell r="A176" t="str">
            <v> - - - прочие краткосрочные пассивы</v>
          </cell>
          <cell r="C176">
            <v>132</v>
          </cell>
          <cell r="D176">
            <v>11</v>
          </cell>
          <cell r="E176">
            <v>740</v>
          </cell>
          <cell r="F176">
            <v>0</v>
          </cell>
          <cell r="G176">
            <v>9</v>
          </cell>
          <cell r="H176">
            <v>506</v>
          </cell>
          <cell r="I176">
            <v>842</v>
          </cell>
          <cell r="J176">
            <v>1386</v>
          </cell>
          <cell r="K176">
            <v>2057</v>
          </cell>
          <cell r="L176">
            <v>2397</v>
          </cell>
          <cell r="M176">
            <v>2598</v>
          </cell>
        </row>
        <row r="177">
          <cell r="A177" t="str">
            <v>ИТОГО ПАССИВОВ</v>
          </cell>
          <cell r="C177">
            <v>113554</v>
          </cell>
          <cell r="D177">
            <v>108962</v>
          </cell>
          <cell r="E177">
            <v>106094</v>
          </cell>
          <cell r="F177">
            <v>107367</v>
          </cell>
          <cell r="G177">
            <v>112737</v>
          </cell>
          <cell r="H177">
            <v>113934</v>
          </cell>
          <cell r="I177">
            <v>117002</v>
          </cell>
          <cell r="J177">
            <v>116040</v>
          </cell>
          <cell r="K177">
            <v>118508</v>
          </cell>
          <cell r="L177">
            <v>119341</v>
          </cell>
          <cell r="M177">
            <v>115494</v>
          </cell>
        </row>
        <row r="181">
          <cell r="A181" t="str">
            <v>УПЛОТНЕННЫЙ АНАЛИТИЧЕСКИЙ БАЛАНС</v>
          </cell>
        </row>
        <row r="183">
          <cell r="A183" t="str">
            <v>   Наименования позиций    </v>
          </cell>
          <cell r="C183" t="str">
            <v>Отчетные даты</v>
          </cell>
          <cell r="G183">
            <v>36526</v>
          </cell>
          <cell r="H183">
            <v>36557</v>
          </cell>
          <cell r="I183">
            <v>36586</v>
          </cell>
          <cell r="J183">
            <v>36617</v>
          </cell>
          <cell r="K183">
            <v>36647</v>
          </cell>
          <cell r="L183">
            <v>36678</v>
          </cell>
          <cell r="M183">
            <v>36708</v>
          </cell>
        </row>
        <row r="184">
          <cell r="C184">
            <v>36161</v>
          </cell>
          <cell r="D184">
            <v>36251</v>
          </cell>
          <cell r="E184">
            <v>36342</v>
          </cell>
          <cell r="F184">
            <v>36434</v>
          </cell>
        </row>
        <row r="185">
          <cell r="A185" t="str">
            <v>АКТИВ</v>
          </cell>
        </row>
        <row r="186">
          <cell r="A186" t="str">
            <v>Ликвидные оборотные активы</v>
          </cell>
          <cell r="C186">
            <v>21229</v>
          </cell>
          <cell r="D186">
            <v>17813</v>
          </cell>
          <cell r="E186">
            <v>13555</v>
          </cell>
          <cell r="F186">
            <v>11691</v>
          </cell>
          <cell r="G186">
            <v>12483</v>
          </cell>
          <cell r="H186">
            <v>12866</v>
          </cell>
          <cell r="I186">
            <v>13443</v>
          </cell>
          <cell r="J186">
            <v>12004</v>
          </cell>
          <cell r="K186">
            <v>14239</v>
          </cell>
          <cell r="L186">
            <v>15497</v>
          </cell>
          <cell r="M186">
            <v>11942</v>
          </cell>
        </row>
        <row r="187">
          <cell r="A187" t="str">
            <v>Материально-производственные запасы</v>
          </cell>
          <cell r="C187">
            <v>11786</v>
          </cell>
          <cell r="D187">
            <v>11036</v>
          </cell>
          <cell r="E187">
            <v>12971</v>
          </cell>
          <cell r="F187">
            <v>13806</v>
          </cell>
          <cell r="G187">
            <v>14458</v>
          </cell>
          <cell r="H187">
            <v>14803</v>
          </cell>
          <cell r="I187">
            <v>16260</v>
          </cell>
          <cell r="J187">
            <v>17018</v>
          </cell>
          <cell r="K187">
            <v>18362</v>
          </cell>
          <cell r="L187">
            <v>18647</v>
          </cell>
          <cell r="M187">
            <v>17761</v>
          </cell>
        </row>
        <row r="188">
          <cell r="A188" t="str">
            <v>Недвижимое имущество</v>
          </cell>
          <cell r="C188">
            <v>83406</v>
          </cell>
          <cell r="D188">
            <v>81244</v>
          </cell>
          <cell r="E188">
            <v>80755</v>
          </cell>
          <cell r="F188">
            <v>81469</v>
          </cell>
          <cell r="G188">
            <v>85547</v>
          </cell>
          <cell r="H188">
            <v>86177</v>
          </cell>
          <cell r="I188">
            <v>87473</v>
          </cell>
          <cell r="J188">
            <v>88006</v>
          </cell>
          <cell r="K188">
            <v>87239</v>
          </cell>
          <cell r="L188">
            <v>86709</v>
          </cell>
          <cell r="M188">
            <v>87473</v>
          </cell>
        </row>
        <row r="189">
          <cell r="A189" t="str">
            <v>БАЛАНС</v>
          </cell>
          <cell r="C189">
            <v>116421</v>
          </cell>
          <cell r="D189">
            <v>110093</v>
          </cell>
          <cell r="E189">
            <v>107281</v>
          </cell>
          <cell r="F189">
            <v>106966</v>
          </cell>
          <cell r="G189">
            <v>112488</v>
          </cell>
          <cell r="H189">
            <v>113846</v>
          </cell>
          <cell r="I189">
            <v>117176</v>
          </cell>
          <cell r="J189">
            <v>117028</v>
          </cell>
          <cell r="K189">
            <v>119840</v>
          </cell>
          <cell r="L189">
            <v>120853</v>
          </cell>
          <cell r="M189">
            <v>117176</v>
          </cell>
        </row>
        <row r="190">
          <cell r="A190" t="str">
            <v>ПАССИВ</v>
          </cell>
        </row>
        <row r="191">
          <cell r="A191" t="str">
            <v>Краткосрочные обязательства</v>
          </cell>
          <cell r="C191">
            <v>25173</v>
          </cell>
          <cell r="D191">
            <v>22792</v>
          </cell>
          <cell r="E191">
            <v>21281</v>
          </cell>
          <cell r="F191">
            <v>21306</v>
          </cell>
          <cell r="G191">
            <v>20777</v>
          </cell>
          <cell r="H191">
            <v>18485</v>
          </cell>
          <cell r="I191">
            <v>20300</v>
          </cell>
          <cell r="J191">
            <v>17603</v>
          </cell>
          <cell r="K191">
            <v>18273</v>
          </cell>
          <cell r="L191">
            <v>16740</v>
          </cell>
          <cell r="M191">
            <v>13157</v>
          </cell>
        </row>
        <row r="192">
          <cell r="A192" t="str">
            <v>Долгосрочные обязательства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A193" t="str">
            <v>Собственный капитал</v>
          </cell>
          <cell r="C193">
            <v>88010</v>
          </cell>
          <cell r="D193">
            <v>86170</v>
          </cell>
          <cell r="E193">
            <v>84744</v>
          </cell>
          <cell r="F193">
            <v>85990</v>
          </cell>
          <cell r="G193">
            <v>84543</v>
          </cell>
          <cell r="H193">
            <v>88034</v>
          </cell>
          <cell r="I193">
            <v>89290</v>
          </cell>
          <cell r="J193">
            <v>90823</v>
          </cell>
          <cell r="K193">
            <v>92515</v>
          </cell>
          <cell r="L193">
            <v>94570</v>
          </cell>
          <cell r="M193">
            <v>93971</v>
          </cell>
        </row>
        <row r="194">
          <cell r="A194" t="str">
            <v>БАЛАНС</v>
          </cell>
          <cell r="C194">
            <v>113183</v>
          </cell>
          <cell r="D194">
            <v>108962</v>
          </cell>
          <cell r="E194">
            <v>106025</v>
          </cell>
          <cell r="F194">
            <v>107296</v>
          </cell>
          <cell r="G194">
            <v>105320</v>
          </cell>
          <cell r="H194">
            <v>106519</v>
          </cell>
          <cell r="I194">
            <v>109590</v>
          </cell>
          <cell r="J194">
            <v>108426</v>
          </cell>
          <cell r="K194">
            <v>110788</v>
          </cell>
          <cell r="L194">
            <v>111310</v>
          </cell>
          <cell r="M194">
            <v>107128</v>
          </cell>
        </row>
        <row r="196">
          <cell r="A196" t="str">
            <v>ДИНАМИКА АГРЕГИРОВАННЫХ ФИНАНСОВЫХ ПОКАЗАТЕЛЕЙ </v>
          </cell>
        </row>
        <row r="197">
          <cell r="A197" t="str">
            <v>Текущие активы</v>
          </cell>
          <cell r="C197">
            <v>29777</v>
          </cell>
          <cell r="D197">
            <v>27718</v>
          </cell>
          <cell r="E197">
            <v>25270</v>
          </cell>
          <cell r="F197">
            <v>25827</v>
          </cell>
          <cell r="G197">
            <v>27170</v>
          </cell>
          <cell r="H197">
            <v>27741</v>
          </cell>
          <cell r="I197">
            <v>29516</v>
          </cell>
          <cell r="J197">
            <v>27819</v>
          </cell>
          <cell r="K197">
            <v>30948</v>
          </cell>
          <cell r="L197">
            <v>32000</v>
          </cell>
          <cell r="M197">
            <v>27054</v>
          </cell>
        </row>
        <row r="198">
          <cell r="A198" t="str">
            <v>Ликвидные активы</v>
          </cell>
          <cell r="C198">
            <v>21229</v>
          </cell>
          <cell r="D198">
            <v>17813</v>
          </cell>
          <cell r="E198">
            <v>13555</v>
          </cell>
          <cell r="F198">
            <v>11691</v>
          </cell>
          <cell r="G198">
            <v>12483</v>
          </cell>
          <cell r="H198">
            <v>12866</v>
          </cell>
          <cell r="I198">
            <v>13443</v>
          </cell>
          <cell r="J198">
            <v>12004</v>
          </cell>
          <cell r="K198">
            <v>14239</v>
          </cell>
          <cell r="L198">
            <v>15497</v>
          </cell>
          <cell r="M198">
            <v>8527</v>
          </cell>
        </row>
        <row r="199">
          <cell r="A199" t="str">
            <v>Денежные средства и краткосрочные финансовые вложения</v>
          </cell>
          <cell r="C199">
            <v>2</v>
          </cell>
          <cell r="D199">
            <v>5</v>
          </cell>
          <cell r="E199">
            <v>5</v>
          </cell>
          <cell r="F199">
            <v>20</v>
          </cell>
          <cell r="G199">
            <v>2115</v>
          </cell>
          <cell r="H199">
            <v>2777</v>
          </cell>
          <cell r="I199">
            <v>59</v>
          </cell>
          <cell r="J199">
            <v>315</v>
          </cell>
          <cell r="K199">
            <v>290</v>
          </cell>
          <cell r="L199">
            <v>704</v>
          </cell>
          <cell r="M199">
            <v>154</v>
          </cell>
        </row>
        <row r="200">
          <cell r="A200" t="str">
            <v>Материально-производственные запасы</v>
          </cell>
          <cell r="C200">
            <v>11786</v>
          </cell>
          <cell r="D200">
            <v>11036</v>
          </cell>
          <cell r="E200">
            <v>12971</v>
          </cell>
          <cell r="F200">
            <v>13806</v>
          </cell>
          <cell r="G200">
            <v>14458</v>
          </cell>
          <cell r="H200">
            <v>14803</v>
          </cell>
          <cell r="I200">
            <v>16260</v>
          </cell>
          <cell r="J200">
            <v>17018</v>
          </cell>
          <cell r="K200">
            <v>18362</v>
          </cell>
          <cell r="L200">
            <v>18647</v>
          </cell>
          <cell r="M200">
            <v>17761</v>
          </cell>
        </row>
        <row r="201">
          <cell r="A201" t="str">
            <v>Недвижимость или иммобилизованные средства</v>
          </cell>
          <cell r="C201">
            <v>83406</v>
          </cell>
          <cell r="D201">
            <v>81244</v>
          </cell>
          <cell r="E201">
            <v>80755</v>
          </cell>
          <cell r="F201">
            <v>81469</v>
          </cell>
          <cell r="G201">
            <v>85547</v>
          </cell>
          <cell r="H201">
            <v>86177</v>
          </cell>
          <cell r="I201">
            <v>87473</v>
          </cell>
          <cell r="J201">
            <v>88006</v>
          </cell>
          <cell r="K201">
            <v>87239</v>
          </cell>
          <cell r="L201">
            <v>86709</v>
          </cell>
          <cell r="M201">
            <v>87473</v>
          </cell>
        </row>
        <row r="202">
          <cell r="A202" t="str">
            <v>Общая сумма капитала</v>
          </cell>
          <cell r="C202">
            <v>113183</v>
          </cell>
          <cell r="D202">
            <v>108962</v>
          </cell>
          <cell r="E202">
            <v>106025</v>
          </cell>
          <cell r="F202">
            <v>107296</v>
          </cell>
          <cell r="G202">
            <v>105320</v>
          </cell>
          <cell r="H202">
            <v>106519</v>
          </cell>
          <cell r="I202">
            <v>109590</v>
          </cell>
          <cell r="J202">
            <v>108426</v>
          </cell>
          <cell r="K202">
            <v>110788</v>
          </cell>
          <cell r="L202">
            <v>111310</v>
          </cell>
          <cell r="M202">
            <v>107128</v>
          </cell>
        </row>
        <row r="203">
          <cell r="A203" t="str">
            <v>Реальные активы (имущественные)</v>
          </cell>
          <cell r="C203">
            <v>90504</v>
          </cell>
          <cell r="D203">
            <v>89744</v>
          </cell>
          <cell r="E203">
            <v>90532</v>
          </cell>
          <cell r="F203">
            <v>92471</v>
          </cell>
          <cell r="G203">
            <v>97506</v>
          </cell>
          <cell r="H203">
            <v>98341</v>
          </cell>
          <cell r="I203">
            <v>100740</v>
          </cell>
          <cell r="J203">
            <v>101363</v>
          </cell>
          <cell r="K203">
            <v>101552</v>
          </cell>
          <cell r="L203">
            <v>101197</v>
          </cell>
          <cell r="M203">
            <v>101259</v>
          </cell>
        </row>
        <row r="204">
          <cell r="A204" t="str">
            <v>Обязательства (заемные средства)</v>
          </cell>
          <cell r="C204">
            <v>25173</v>
          </cell>
          <cell r="D204">
            <v>22792</v>
          </cell>
          <cell r="E204">
            <v>21281</v>
          </cell>
          <cell r="F204">
            <v>21306</v>
          </cell>
          <cell r="G204">
            <v>20777</v>
          </cell>
          <cell r="H204">
            <v>18485</v>
          </cell>
          <cell r="I204">
            <v>20300</v>
          </cell>
          <cell r="J204">
            <v>17603</v>
          </cell>
          <cell r="K204">
            <v>18273</v>
          </cell>
          <cell r="L204">
            <v>16740</v>
          </cell>
          <cell r="M204">
            <v>13157</v>
          </cell>
        </row>
        <row r="205">
          <cell r="A205" t="str">
            <v>Долгосрочные обязательства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A206" t="str">
            <v>Краткосрочные обязательства</v>
          </cell>
          <cell r="C206">
            <v>25173</v>
          </cell>
          <cell r="D206">
            <v>22792</v>
          </cell>
          <cell r="E206">
            <v>21281</v>
          </cell>
          <cell r="F206">
            <v>21306</v>
          </cell>
          <cell r="G206">
            <v>20777</v>
          </cell>
          <cell r="H206">
            <v>18485</v>
          </cell>
          <cell r="I206">
            <v>20300</v>
          </cell>
          <cell r="J206">
            <v>17603</v>
          </cell>
          <cell r="K206">
            <v>18273</v>
          </cell>
          <cell r="L206">
            <v>16740</v>
          </cell>
          <cell r="M206">
            <v>13157</v>
          </cell>
        </row>
        <row r="207">
          <cell r="A207" t="str">
            <v>Собственный капитал</v>
          </cell>
          <cell r="C207">
            <v>88010</v>
          </cell>
          <cell r="D207">
            <v>86170</v>
          </cell>
          <cell r="E207">
            <v>84744</v>
          </cell>
          <cell r="F207">
            <v>85990</v>
          </cell>
          <cell r="G207">
            <v>84543</v>
          </cell>
          <cell r="H207">
            <v>88034</v>
          </cell>
          <cell r="I207">
            <v>89290</v>
          </cell>
          <cell r="J207">
            <v>90823</v>
          </cell>
          <cell r="K207">
            <v>92515</v>
          </cell>
          <cell r="L207">
            <v>94570</v>
          </cell>
          <cell r="M207">
            <v>93971</v>
          </cell>
        </row>
        <row r="208">
          <cell r="A208" t="str">
            <v>Собственные текущие активы (собственные оборотные средства)</v>
          </cell>
          <cell r="C208">
            <v>4604</v>
          </cell>
          <cell r="D208">
            <v>4926</v>
          </cell>
          <cell r="E208">
            <v>3989</v>
          </cell>
          <cell r="F208">
            <v>4521</v>
          </cell>
          <cell r="G208">
            <v>6393</v>
          </cell>
          <cell r="H208">
            <v>9256</v>
          </cell>
          <cell r="I208">
            <v>9216</v>
          </cell>
          <cell r="J208">
            <v>10216</v>
          </cell>
          <cell r="K208">
            <v>12675</v>
          </cell>
          <cell r="L208">
            <v>15260</v>
          </cell>
          <cell r="M208">
            <v>13897</v>
          </cell>
        </row>
        <row r="209">
          <cell r="A209" t="str">
            <v>Источники формирования запасов</v>
          </cell>
          <cell r="C209">
            <v>20133</v>
          </cell>
          <cell r="D209">
            <v>18131</v>
          </cell>
          <cell r="E209">
            <v>21045</v>
          </cell>
          <cell r="F209">
            <v>23613</v>
          </cell>
          <cell r="G209">
            <v>24059</v>
          </cell>
          <cell r="H209">
            <v>24233</v>
          </cell>
          <cell r="I209">
            <v>25616</v>
          </cell>
          <cell r="J209">
            <v>23354</v>
          </cell>
          <cell r="K209">
            <v>26570</v>
          </cell>
          <cell r="L209">
            <v>27167</v>
          </cell>
          <cell r="M209">
            <v>22268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иагОсновн"/>
      <sheetName val="Диаграмма2"/>
      <sheetName val="Диаграмма3"/>
      <sheetName val="Общие показатели"/>
      <sheetName val="Лист1"/>
      <sheetName val="Лист2"/>
      <sheetName val="Лист3"/>
      <sheetName val="Меню5"/>
      <sheetName val="Налог.Отчисл."/>
      <sheetName val="ДиагОсн+"/>
      <sheetName val="Диаграмма1"/>
      <sheetName val="Марж. затарты"/>
      <sheetName val="Калькуляция по цехам"/>
      <sheetName val="ДиагВсеКалькул"/>
      <sheetName val="КалькуляцияОбщезав."/>
      <sheetName val="ДиагОбщезавКальк"/>
      <sheetName val="КалькуляцияРудник"/>
      <sheetName val="ДиагЗатУБВР"/>
      <sheetName val="ДиагЗатВскрыши"/>
      <sheetName val="ДиагЗатСырого"/>
      <sheetName val="КалькуляцияДОФ"/>
      <sheetName val="ДиагЗатДОФ"/>
      <sheetName val="КалькуляцияЦТТ"/>
      <sheetName val="КалькуляцияТСЦ"/>
      <sheetName val="ДиагСтуКот"/>
      <sheetName val="КалькуляцияЖДЦ"/>
      <sheetName val="ДиагСтуАБК"/>
      <sheetName val="ДиагЦПП"/>
      <sheetName val="КалькуляцияЦПП"/>
      <sheetName val="ДиагРСЦ"/>
      <sheetName val="КалькуляцияРСЦ"/>
      <sheetName val="ДиагУТДиС"/>
      <sheetName val="КалькуляцияЭМЦ"/>
      <sheetName val="ДиагЭМЦ"/>
      <sheetName val="ДиагЗатЦТТ"/>
      <sheetName val="ДиагПеревЖДЦ"/>
      <sheetName val="ДиагУСиП"/>
      <sheetName val="ДиагЗатСитАБК"/>
      <sheetName val="ДиагРаспрПриб"/>
      <sheetName val="Анализ"/>
      <sheetName val="Агрегированный баланс"/>
      <sheetName val="Структура_Дебиторки"/>
      <sheetName val="КалькуляцияОбщезав_"/>
      <sheetName val="#ССЫЛКА"/>
      <sheetName val="Баланс"/>
      <sheetName val="Производство"/>
      <sheetName val="Реализация"/>
      <sheetName val="себест OZR"/>
      <sheetName val="Calenderised - DTP"/>
      <sheetName val="Тепло"/>
      <sheetName val="анализ выручки"/>
      <sheetName val="Общие_показатели"/>
      <sheetName val="Налог_Отчисл_"/>
      <sheetName val="Марж__затарты"/>
      <sheetName val="Калькуляция_по_цехам"/>
      <sheetName val="КалькуляцияОбщезав_1"/>
      <sheetName val="Агрегированный_баланс"/>
      <sheetName val="себест_OZR"/>
      <sheetName val="Calenderised_-_DTP"/>
      <sheetName val="анализ_выручки"/>
    </sheetNames>
    <sheetDataSet>
      <sheetData sheetId="3">
        <row r="2">
          <cell r="A2" t="str">
            <v>Основные показатели деятельности ОАО "СтАГДоК" в 2000 году</v>
          </cell>
        </row>
        <row r="3">
          <cell r="A3" t="str">
            <v>Показатели</v>
          </cell>
          <cell r="B3" t="str">
            <v>Январь</v>
          </cell>
          <cell r="C3" t="str">
            <v>Февраль</v>
          </cell>
          <cell r="D3" t="str">
            <v>Март</v>
          </cell>
          <cell r="E3" t="str">
            <v>Апрель</v>
          </cell>
          <cell r="F3" t="str">
            <v>Май</v>
          </cell>
          <cell r="G3" t="str">
            <v>Июнь</v>
          </cell>
          <cell r="H3" t="str">
            <v>Июль</v>
          </cell>
        </row>
        <row r="4">
          <cell r="A4" t="str">
            <v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 </v>
          </cell>
          <cell r="H4" t="str">
            <v>Июль</v>
          </cell>
        </row>
        <row r="5">
          <cell r="A5" t="str">
            <v>Производство готовой продукции (тыс.т)</v>
          </cell>
          <cell r="B5">
            <v>200.4975</v>
          </cell>
          <cell r="C5">
            <v>217.2303</v>
          </cell>
          <cell r="D5">
            <v>166.6487</v>
          </cell>
          <cell r="E5">
            <v>226.6811</v>
          </cell>
          <cell r="F5">
            <v>235.023</v>
          </cell>
          <cell r="G5">
            <v>243.6536</v>
          </cell>
          <cell r="H5">
            <v>240.6882</v>
          </cell>
        </row>
        <row r="6">
          <cell r="A6" t="str">
            <v>Объем перевозок, тн.км</v>
          </cell>
          <cell r="B6" t="str">
            <v>V работ, м3</v>
          </cell>
          <cell r="C6" t="str">
            <v>V работ, м3</v>
          </cell>
          <cell r="D6" t="str">
            <v>V работ, м3</v>
          </cell>
          <cell r="E6" t="str">
            <v>V работ, м3</v>
          </cell>
          <cell r="F6" t="str">
            <v>V работ, м3</v>
          </cell>
          <cell r="G6" t="str">
            <v>V работ, м3</v>
          </cell>
          <cell r="H6" t="str">
            <v>V работ, м3</v>
          </cell>
        </row>
        <row r="7">
          <cell r="A7" t="str">
            <v>Реализация продукции (тыс.т)</v>
          </cell>
          <cell r="B7">
            <v>193</v>
          </cell>
          <cell r="C7">
            <v>195</v>
          </cell>
          <cell r="D7">
            <v>157</v>
          </cell>
          <cell r="E7">
            <v>206</v>
          </cell>
          <cell r="F7">
            <v>226</v>
          </cell>
          <cell r="G7">
            <v>246</v>
          </cell>
          <cell r="H7">
            <v>244</v>
          </cell>
        </row>
        <row r="8">
          <cell r="A8" t="str">
            <v>Взрывчатые материалы</v>
          </cell>
          <cell r="B8">
            <v>175463.44</v>
          </cell>
          <cell r="C8">
            <v>205464.16999999998</v>
          </cell>
          <cell r="D8">
            <v>181642.53</v>
          </cell>
          <cell r="E8">
            <v>210568.4</v>
          </cell>
          <cell r="F8">
            <v>214641.28999999998</v>
          </cell>
          <cell r="G8">
            <v>171187</v>
          </cell>
          <cell r="H8">
            <v>211282.78999999998</v>
          </cell>
        </row>
        <row r="9">
          <cell r="A9" t="str">
            <v>Остаток продукции (тыс.тонн)</v>
          </cell>
          <cell r="B9">
            <v>60.8506</v>
          </cell>
          <cell r="C9">
            <v>81.5319</v>
          </cell>
          <cell r="D9">
            <v>89.1187</v>
          </cell>
          <cell r="E9">
            <v>105.716</v>
          </cell>
          <cell r="F9">
            <v>111.6386</v>
          </cell>
          <cell r="G9">
            <v>107.3195</v>
          </cell>
          <cell r="H9">
            <v>103.3122</v>
          </cell>
        </row>
        <row r="10">
          <cell r="A10" t="str">
            <v> -граммонит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Выпуск товарной продукции, работ и услуг, тыс.руб.</v>
          </cell>
          <cell r="B11">
            <v>8880</v>
          </cell>
          <cell r="C11">
            <v>9439</v>
          </cell>
          <cell r="D11">
            <v>7390</v>
          </cell>
          <cell r="E11">
            <v>10709</v>
          </cell>
          <cell r="F11">
            <v>10052</v>
          </cell>
          <cell r="G11">
            <v>10283</v>
          </cell>
          <cell r="H11">
            <v>10117</v>
          </cell>
        </row>
        <row r="12">
          <cell r="A12" t="str">
            <v> -шашки</v>
          </cell>
          <cell r="B12">
            <v>20574.61</v>
          </cell>
          <cell r="C12">
            <v>23664.28</v>
          </cell>
          <cell r="D12">
            <v>7438.52</v>
          </cell>
          <cell r="E12">
            <v>10868.62</v>
          </cell>
          <cell r="F12">
            <v>12712.8</v>
          </cell>
          <cell r="G12">
            <v>8698</v>
          </cell>
          <cell r="H12">
            <v>8764.69</v>
          </cell>
        </row>
        <row r="13">
          <cell r="A13" t="str">
            <v>Себестоимость товарной продукции, работ и услуг, тыс.руб.</v>
          </cell>
          <cell r="B13">
            <v>7894</v>
          </cell>
          <cell r="C13">
            <v>7600</v>
          </cell>
          <cell r="D13">
            <v>7501</v>
          </cell>
          <cell r="E13">
            <v>8767</v>
          </cell>
          <cell r="F13">
            <v>8802</v>
          </cell>
          <cell r="G13">
            <v>9356</v>
          </cell>
          <cell r="H13">
            <v>8901</v>
          </cell>
        </row>
        <row r="14">
          <cell r="A14" t="str">
            <v> -аммонал</v>
          </cell>
          <cell r="B14">
            <v>0</v>
          </cell>
          <cell r="C14">
            <v>0</v>
          </cell>
          <cell r="D14">
            <v>31922.66</v>
          </cell>
          <cell r="E14">
            <v>24209.170000000002</v>
          </cell>
          <cell r="F14">
            <v>0</v>
          </cell>
          <cell r="G14">
            <v>15088</v>
          </cell>
          <cell r="H14">
            <v>2808.93</v>
          </cell>
        </row>
        <row r="15">
          <cell r="A15" t="str">
            <v>Затраты на 1 рубль тов.продукции, работ и услуг, копеек</v>
          </cell>
          <cell r="B15">
            <v>88.8963963963964</v>
          </cell>
          <cell r="C15">
            <v>80.51700391990677</v>
          </cell>
          <cell r="D15">
            <v>101.5020297699594</v>
          </cell>
          <cell r="E15">
            <v>81.8657204220749</v>
          </cell>
          <cell r="F15">
            <v>87.56466374850777</v>
          </cell>
          <cell r="G15">
            <v>90.98512107361665</v>
          </cell>
          <cell r="H15">
            <v>88</v>
          </cell>
        </row>
        <row r="16">
          <cell r="A16" t="str">
            <v>Электроэнергия</v>
          </cell>
          <cell r="B16">
            <v>8957</v>
          </cell>
          <cell r="C16">
            <v>12602</v>
          </cell>
          <cell r="D16">
            <v>8600.82</v>
          </cell>
          <cell r="E16">
            <v>11802.14</v>
          </cell>
          <cell r="F16">
            <v>4360</v>
          </cell>
          <cell r="G16">
            <v>6772</v>
          </cell>
          <cell r="H16">
            <v>11311</v>
          </cell>
        </row>
        <row r="17">
          <cell r="A17" t="str">
            <v>Выручка от реализации товарной продукции, работ и услуг</v>
          </cell>
          <cell r="B17">
            <v>8706</v>
          </cell>
          <cell r="C17">
            <v>6434</v>
          </cell>
          <cell r="D17">
            <v>9389</v>
          </cell>
          <cell r="E17">
            <v>8733</v>
          </cell>
          <cell r="F17">
            <v>11051</v>
          </cell>
          <cell r="G17">
            <v>11410</v>
          </cell>
          <cell r="H17">
            <v>10448</v>
          </cell>
        </row>
        <row r="18">
          <cell r="A18" t="str">
            <v>     в том числе:</v>
          </cell>
        </row>
        <row r="19">
          <cell r="A19" t="str">
            <v>Себестоимость реализации товарной продукции, работ и услуг</v>
          </cell>
          <cell r="B19">
            <v>7956</v>
          </cell>
          <cell r="C19">
            <v>5416</v>
          </cell>
          <cell r="D19">
            <v>9097</v>
          </cell>
          <cell r="E19">
            <v>7738</v>
          </cell>
          <cell r="F19">
            <v>9927</v>
          </cell>
          <cell r="G19">
            <v>9949</v>
          </cell>
          <cell r="H19">
            <v>9143</v>
          </cell>
        </row>
        <row r="20">
          <cell r="A20" t="str">
            <v>услуги ЭМЦ</v>
          </cell>
          <cell r="B20">
            <v>0</v>
          </cell>
          <cell r="C20">
            <v>60430.9</v>
          </cell>
          <cell r="D20">
            <v>83315.4</v>
          </cell>
          <cell r="E20">
            <v>0</v>
          </cell>
          <cell r="F20">
            <v>478137.5</v>
          </cell>
          <cell r="G20">
            <v>72000</v>
          </cell>
          <cell r="H20">
            <v>0</v>
          </cell>
        </row>
        <row r="21">
          <cell r="A21" t="str">
            <v>Налоги, всего</v>
          </cell>
          <cell r="B21">
            <v>-160</v>
          </cell>
          <cell r="C21">
            <v>-212</v>
          </cell>
          <cell r="D21">
            <v>-326</v>
          </cell>
          <cell r="E21">
            <v>-237</v>
          </cell>
          <cell r="F21">
            <v>-237</v>
          </cell>
          <cell r="G21">
            <v>-357</v>
          </cell>
          <cell r="H21">
            <v>-277</v>
          </cell>
        </row>
        <row r="22">
          <cell r="A22" t="str">
            <v>     в том числе:</v>
          </cell>
          <cell r="B22">
            <v>51375</v>
          </cell>
          <cell r="C22">
            <v>43498</v>
          </cell>
          <cell r="D22">
            <v>42843</v>
          </cell>
          <cell r="E22">
            <v>49560</v>
          </cell>
          <cell r="F22">
            <v>30311</v>
          </cell>
          <cell r="G22">
            <v>26036</v>
          </cell>
          <cell r="H22">
            <v>35431</v>
          </cell>
        </row>
        <row r="23">
          <cell r="A23" t="str">
            <v>Прочая прибыль (убытки)</v>
          </cell>
          <cell r="B23">
            <v>107</v>
          </cell>
          <cell r="C23">
            <v>60</v>
          </cell>
          <cell r="D23">
            <v>-251</v>
          </cell>
          <cell r="E23">
            <v>5</v>
          </cell>
          <cell r="F23">
            <v>-385</v>
          </cell>
          <cell r="G23">
            <v>215</v>
          </cell>
          <cell r="H23">
            <v>-150</v>
          </cell>
        </row>
        <row r="24">
          <cell r="A24" t="str">
            <v> -услуги сторонних организаций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3502</v>
          </cell>
        </row>
        <row r="25">
          <cell r="A25" t="str">
            <v>Балансовая прибыль</v>
          </cell>
          <cell r="B25">
            <v>697</v>
          </cell>
          <cell r="C25">
            <v>866</v>
          </cell>
          <cell r="D25">
            <v>-285</v>
          </cell>
          <cell r="E25">
            <v>763</v>
          </cell>
          <cell r="F25">
            <v>502</v>
          </cell>
          <cell r="G25">
            <v>1319</v>
          </cell>
          <cell r="H25">
            <v>878</v>
          </cell>
        </row>
        <row r="26">
          <cell r="A26" t="str">
            <v>Амортизация основных средств</v>
          </cell>
          <cell r="B26">
            <v>170</v>
          </cell>
          <cell r="C26">
            <v>170</v>
          </cell>
          <cell r="D26">
            <v>170</v>
          </cell>
          <cell r="E26">
            <v>170</v>
          </cell>
          <cell r="F26">
            <v>169</v>
          </cell>
          <cell r="G26">
            <v>170</v>
          </cell>
          <cell r="H26">
            <v>170</v>
          </cell>
        </row>
        <row r="27">
          <cell r="A27" t="str">
            <v>Чистая прибыль</v>
          </cell>
          <cell r="B27">
            <v>282.9</v>
          </cell>
          <cell r="C27">
            <v>16</v>
          </cell>
          <cell r="D27">
            <v>-719</v>
          </cell>
          <cell r="E27">
            <v>342</v>
          </cell>
          <cell r="F27">
            <v>-6</v>
          </cell>
          <cell r="G27">
            <v>681</v>
          </cell>
          <cell r="H27">
            <v>148</v>
          </cell>
        </row>
        <row r="28">
          <cell r="A28" t="str">
            <v>Отчисления во внебюдж.фонды</v>
          </cell>
          <cell r="B28">
            <v>21345.96</v>
          </cell>
          <cell r="C28">
            <v>19028.28</v>
          </cell>
          <cell r="D28">
            <v>14831.55</v>
          </cell>
          <cell r="E28">
            <v>20304.75</v>
          </cell>
          <cell r="F28">
            <v>19156.53</v>
          </cell>
          <cell r="G28">
            <v>16997</v>
          </cell>
          <cell r="H28">
            <v>19616.92</v>
          </cell>
        </row>
        <row r="29">
          <cell r="A29" t="str">
            <v>Нераспределенная прибыль (убыток) отчетного периода, тыс.руб.</v>
          </cell>
          <cell r="B29">
            <v>334.8</v>
          </cell>
          <cell r="C29">
            <v>892.4</v>
          </cell>
          <cell r="D29">
            <v>75.7</v>
          </cell>
          <cell r="E29">
            <v>911.7</v>
          </cell>
          <cell r="F29">
            <v>-17.8</v>
          </cell>
          <cell r="G29">
            <v>-61.2</v>
          </cell>
          <cell r="H29">
            <v>162</v>
          </cell>
        </row>
        <row r="30">
          <cell r="A30" t="str">
            <v>      в том числе:</v>
          </cell>
          <cell r="B30">
            <v>86039.51</v>
          </cell>
          <cell r="C30">
            <v>100599.02</v>
          </cell>
          <cell r="D30">
            <v>92766.33</v>
          </cell>
          <cell r="E30">
            <v>120673.89</v>
          </cell>
          <cell r="F30">
            <v>138057.43</v>
          </cell>
          <cell r="G30">
            <v>124915</v>
          </cell>
          <cell r="H30">
            <v>138726.04</v>
          </cell>
        </row>
        <row r="31">
          <cell r="A31" t="str">
            <v>Численность работающих на предприятии, человек</v>
          </cell>
          <cell r="B31">
            <v>901</v>
          </cell>
          <cell r="C31">
            <v>907</v>
          </cell>
          <cell r="D31">
            <v>918</v>
          </cell>
          <cell r="E31">
            <v>932</v>
          </cell>
          <cell r="F31">
            <v>940</v>
          </cell>
          <cell r="G31">
            <v>944</v>
          </cell>
          <cell r="H31">
            <v>946</v>
          </cell>
        </row>
        <row r="32">
          <cell r="A32" t="str">
            <v>Прочие расходы</v>
          </cell>
          <cell r="B32">
            <v>250.83</v>
          </cell>
          <cell r="C32">
            <v>386.24</v>
          </cell>
          <cell r="D32">
            <v>531.57</v>
          </cell>
          <cell r="E32">
            <v>508</v>
          </cell>
          <cell r="F32">
            <v>515.48</v>
          </cell>
          <cell r="G32">
            <v>453</v>
          </cell>
          <cell r="H32">
            <v>442</v>
          </cell>
        </row>
        <row r="33">
          <cell r="A33" t="str">
            <v>Среднемесячная заработная плата</v>
          </cell>
          <cell r="B33">
            <v>1804</v>
          </cell>
          <cell r="C33">
            <v>1867</v>
          </cell>
          <cell r="D33">
            <v>1914</v>
          </cell>
          <cell r="E33">
            <v>1930</v>
          </cell>
          <cell r="F33">
            <v>2224</v>
          </cell>
          <cell r="G33">
            <v>2191</v>
          </cell>
          <cell r="H33">
            <v>2482</v>
          </cell>
        </row>
      </sheetData>
      <sheetData sheetId="12">
        <row r="1">
          <cell r="A1" t="str">
            <v>Калькуляция затрат ОАО "СтАГДоК" за 2000 год</v>
          </cell>
        </row>
        <row r="2">
          <cell r="A2" t="str">
            <v>Объекты калькуляций</v>
          </cell>
          <cell r="B2" t="str">
            <v>Январь</v>
          </cell>
          <cell r="C2" t="str">
            <v>Февраль</v>
          </cell>
          <cell r="D2" t="str">
            <v>Март</v>
          </cell>
          <cell r="E2" t="str">
            <v>Апрель</v>
          </cell>
          <cell r="F2" t="str">
            <v>Май</v>
          </cell>
          <cell r="G2" t="str">
            <v>Июнь </v>
          </cell>
          <cell r="H2" t="str">
            <v>Июль </v>
          </cell>
        </row>
        <row r="3">
          <cell r="A3" t="str">
            <v>Общезаводские</v>
          </cell>
          <cell r="B3">
            <v>1022847.8999999999</v>
          </cell>
          <cell r="C3">
            <v>947498.98</v>
          </cell>
          <cell r="D3">
            <v>1138160.2399999998</v>
          </cell>
          <cell r="E3">
            <v>970546.3300000001</v>
          </cell>
          <cell r="F3">
            <v>1067120.29</v>
          </cell>
          <cell r="G3">
            <v>1341315.86</v>
          </cell>
          <cell r="H3">
            <v>1272287.5999999999</v>
          </cell>
        </row>
        <row r="4">
          <cell r="A4" t="str">
            <v>УБВР</v>
          </cell>
          <cell r="B4">
            <v>363351.14</v>
          </cell>
          <cell r="C4">
            <v>437089.9099999999</v>
          </cell>
          <cell r="D4">
            <v>415664.43000000005</v>
          </cell>
          <cell r="E4">
            <v>373996.75</v>
          </cell>
          <cell r="F4">
            <v>846008.0700000001</v>
          </cell>
          <cell r="G4">
            <v>389499</v>
          </cell>
          <cell r="H4">
            <v>359661.43999999994</v>
          </cell>
        </row>
        <row r="5">
          <cell r="A5" t="str">
            <v>Вскрыша</v>
          </cell>
          <cell r="B5">
            <v>822996.22</v>
          </cell>
          <cell r="C5">
            <v>773201.37</v>
          </cell>
          <cell r="D5">
            <v>888169.71</v>
          </cell>
          <cell r="E5">
            <v>802949.26</v>
          </cell>
          <cell r="F5">
            <v>952184.96</v>
          </cell>
          <cell r="G5">
            <v>1044515</v>
          </cell>
          <cell r="H5">
            <v>1074567.82</v>
          </cell>
        </row>
        <row r="6">
          <cell r="A6" t="str">
            <v>Сырой известняк</v>
          </cell>
          <cell r="B6">
            <v>4008107.0900000003</v>
          </cell>
          <cell r="C6">
            <v>3878667.2700000005</v>
          </cell>
          <cell r="D6">
            <v>3658953.02</v>
          </cell>
          <cell r="E6">
            <v>4576310.18</v>
          </cell>
          <cell r="F6">
            <v>4835098.85</v>
          </cell>
          <cell r="G6">
            <v>4734066.68</v>
          </cell>
          <cell r="H6">
            <v>4596550.649999999</v>
          </cell>
        </row>
        <row r="7">
          <cell r="A7" t="str">
            <v>ЦТТ</v>
          </cell>
          <cell r="B7">
            <v>1688919.1400000001</v>
          </cell>
          <cell r="C7">
            <v>1722806.82</v>
          </cell>
          <cell r="D7">
            <v>2045254.3099999998</v>
          </cell>
          <cell r="E7">
            <v>2108086.37</v>
          </cell>
          <cell r="F7">
            <v>2070538.7999999998</v>
          </cell>
          <cell r="G7">
            <v>2168182</v>
          </cell>
          <cell r="H7">
            <v>2158401.75</v>
          </cell>
        </row>
        <row r="8">
          <cell r="A8" t="str">
            <v>ДОФ</v>
          </cell>
          <cell r="B8">
            <v>7506817.71</v>
          </cell>
          <cell r="C8">
            <v>7221660.48</v>
          </cell>
          <cell r="D8">
            <v>7069439.43</v>
          </cell>
          <cell r="E8">
            <v>8075122.0600000005</v>
          </cell>
          <cell r="F8">
            <v>8429965.95</v>
          </cell>
          <cell r="G8">
            <v>8892276</v>
          </cell>
          <cell r="H8">
            <v>8293860.470000001</v>
          </cell>
        </row>
        <row r="9">
          <cell r="A9" t="str">
            <v>Участок отгрузки продук.</v>
          </cell>
          <cell r="B9">
            <v>1335340.6500000001</v>
          </cell>
          <cell r="C9">
            <v>1303266.35</v>
          </cell>
          <cell r="D9">
            <v>1232257.1099999999</v>
          </cell>
          <cell r="E9">
            <v>1243145.0999999999</v>
          </cell>
          <cell r="F9">
            <v>1339208.47</v>
          </cell>
          <cell r="G9">
            <v>1586273</v>
          </cell>
          <cell r="H9">
            <v>1157551.8</v>
          </cell>
        </row>
        <row r="10">
          <cell r="A10" t="str">
            <v>Перевозки ЖДЦ</v>
          </cell>
          <cell r="B10">
            <v>1427008.02</v>
          </cell>
          <cell r="C10">
            <v>1433620.27</v>
          </cell>
          <cell r="D10">
            <v>1372561.61</v>
          </cell>
          <cell r="E10">
            <v>1550341.1700000002</v>
          </cell>
          <cell r="F10">
            <v>1255162.12</v>
          </cell>
          <cell r="G10">
            <v>1866767</v>
          </cell>
          <cell r="H10">
            <v>1518325.86</v>
          </cell>
        </row>
        <row r="11">
          <cell r="A11" t="str">
            <v>ЦПП</v>
          </cell>
          <cell r="B11">
            <v>363413.24</v>
          </cell>
          <cell r="C11">
            <v>387817.01</v>
          </cell>
          <cell r="D11">
            <v>444402.8400000001</v>
          </cell>
          <cell r="E11">
            <v>449130.3</v>
          </cell>
          <cell r="F11">
            <v>419541.76</v>
          </cell>
          <cell r="G11">
            <v>484912</v>
          </cell>
          <cell r="H11">
            <v>476726.9</v>
          </cell>
        </row>
        <row r="12">
          <cell r="A12" t="str">
            <v>РСЦ</v>
          </cell>
          <cell r="B12">
            <v>91771.09</v>
          </cell>
          <cell r="C12">
            <v>101478.17000000001</v>
          </cell>
          <cell r="D12">
            <v>101439.75</v>
          </cell>
          <cell r="E12">
            <v>113711.22000000002</v>
          </cell>
          <cell r="F12">
            <v>138089.87</v>
          </cell>
          <cell r="G12">
            <v>149657</v>
          </cell>
          <cell r="H12">
            <v>144305.3</v>
          </cell>
        </row>
        <row r="13">
          <cell r="A13" t="str">
            <v>ЭМЦ</v>
          </cell>
          <cell r="B13">
            <v>506383.2100000001</v>
          </cell>
          <cell r="C13">
            <v>558595.4200000002</v>
          </cell>
          <cell r="D13">
            <v>662645.9500000001</v>
          </cell>
          <cell r="E13">
            <v>529771.05</v>
          </cell>
          <cell r="F13">
            <v>684441.26</v>
          </cell>
          <cell r="G13">
            <v>703617.4199999999</v>
          </cell>
          <cell r="H13">
            <v>644270.4199999998</v>
          </cell>
        </row>
        <row r="14">
          <cell r="A14" t="str">
            <v>ТСЦ</v>
          </cell>
          <cell r="B14">
            <v>421239.88</v>
          </cell>
          <cell r="C14">
            <v>361318.76</v>
          </cell>
          <cell r="D14">
            <v>353241.2299999999</v>
          </cell>
          <cell r="E14">
            <v>445251.4</v>
          </cell>
          <cell r="F14">
            <v>290235.07999999996</v>
          </cell>
          <cell r="G14">
            <v>256911</v>
          </cell>
          <cell r="H14">
            <v>334200.5</v>
          </cell>
        </row>
        <row r="15">
          <cell r="A15" t="str">
            <v>Студ. АБК</v>
          </cell>
          <cell r="B15">
            <v>51256.23</v>
          </cell>
          <cell r="C15">
            <v>46341.219999999994</v>
          </cell>
          <cell r="D15">
            <v>50562.74</v>
          </cell>
          <cell r="E15">
            <v>46493.93</v>
          </cell>
          <cell r="F15">
            <v>35069</v>
          </cell>
          <cell r="G15">
            <v>31926</v>
          </cell>
          <cell r="H15">
            <v>36658.62</v>
          </cell>
        </row>
        <row r="16">
          <cell r="A16" t="str">
            <v>Котельн. студ.</v>
          </cell>
          <cell r="B16">
            <v>94067.41000000002</v>
          </cell>
          <cell r="C16">
            <v>79288.08</v>
          </cell>
          <cell r="D16">
            <v>87531.28000000001</v>
          </cell>
          <cell r="E16">
            <v>67979.25</v>
          </cell>
          <cell r="F16">
            <v>44013.189999999995</v>
          </cell>
          <cell r="G16">
            <v>57787.9</v>
          </cell>
          <cell r="H16">
            <v>42474.04000000001</v>
          </cell>
        </row>
      </sheetData>
      <sheetData sheetId="14">
        <row r="2">
          <cell r="A2" t="str">
            <v>Калькуляция   общезаводских  затрат</v>
          </cell>
        </row>
        <row r="4">
          <cell r="A4" t="str">
            <v>Статьи  затрат 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</v>
          </cell>
          <cell r="H4" t="str">
            <v>Июль</v>
          </cell>
        </row>
        <row r="5">
          <cell r="A5" t="str">
            <v>Электpоэнеpгия</v>
          </cell>
          <cell r="B5">
            <v>16031.27</v>
          </cell>
          <cell r="C5">
            <v>18977.71</v>
          </cell>
          <cell r="D5">
            <v>16171.49</v>
          </cell>
          <cell r="E5">
            <v>17050</v>
          </cell>
          <cell r="F5">
            <v>15143.67</v>
          </cell>
          <cell r="G5">
            <v>15341</v>
          </cell>
          <cell r="H5">
            <v>22551.92</v>
          </cell>
        </row>
        <row r="6">
          <cell r="A6" t="str">
            <v>               - цена  </v>
          </cell>
          <cell r="B6">
            <v>0.5</v>
          </cell>
          <cell r="C6">
            <v>0.51</v>
          </cell>
          <cell r="D6">
            <v>0.53</v>
          </cell>
          <cell r="E6">
            <v>0.56</v>
          </cell>
          <cell r="F6">
            <v>0.6</v>
          </cell>
          <cell r="G6">
            <v>0.62</v>
          </cell>
          <cell r="H6">
            <v>0.78</v>
          </cell>
        </row>
        <row r="7">
          <cell r="A7" t="str">
            <v>               - кол-во </v>
          </cell>
          <cell r="B7">
            <v>32379</v>
          </cell>
          <cell r="C7">
            <v>37550</v>
          </cell>
          <cell r="D7">
            <v>30573</v>
          </cell>
          <cell r="E7">
            <v>30633</v>
          </cell>
          <cell r="F7">
            <v>25148</v>
          </cell>
          <cell r="G7">
            <v>24910</v>
          </cell>
          <cell r="H7">
            <v>28789</v>
          </cell>
        </row>
        <row r="8">
          <cell r="A8" t="str">
            <v>Ремонтный фонд, всего</v>
          </cell>
          <cell r="B8">
            <v>45852</v>
          </cell>
          <cell r="C8">
            <v>45852</v>
          </cell>
          <cell r="D8">
            <v>42337</v>
          </cell>
          <cell r="E8">
            <v>14292</v>
          </cell>
          <cell r="F8">
            <v>15900</v>
          </cell>
          <cell r="G8">
            <v>157100</v>
          </cell>
          <cell r="H8">
            <v>27360</v>
          </cell>
        </row>
        <row r="9">
          <cell r="A9" t="str">
            <v>Содеpжание основных сpедств</v>
          </cell>
          <cell r="B9">
            <v>48557.149999999994</v>
          </cell>
          <cell r="C9">
            <v>62726.39</v>
          </cell>
          <cell r="D9">
            <v>68691.28</v>
          </cell>
          <cell r="E9">
            <v>54056.509999999995</v>
          </cell>
          <cell r="F9">
            <v>47214.049999999996</v>
          </cell>
          <cell r="G9">
            <v>42557.03</v>
          </cell>
          <cell r="H9">
            <v>53249.11</v>
          </cell>
        </row>
        <row r="10">
          <cell r="A10" t="str">
            <v>в т.ч. матеpиалы</v>
          </cell>
          <cell r="B10">
            <v>3563.1699999999996</v>
          </cell>
          <cell r="C10">
            <v>1827.22</v>
          </cell>
          <cell r="D10">
            <v>1510.43</v>
          </cell>
          <cell r="E10">
            <v>3204.41</v>
          </cell>
          <cell r="F10">
            <v>2132.1</v>
          </cell>
          <cell r="G10">
            <v>1661</v>
          </cell>
          <cell r="H10">
            <v>3147.65</v>
          </cell>
        </row>
        <row r="11">
          <cell r="A11" t="str">
            <v>       кислоpод</v>
          </cell>
          <cell r="B11">
            <v>0</v>
          </cell>
          <cell r="C11">
            <v>0</v>
          </cell>
          <cell r="D11">
            <v>0</v>
          </cell>
          <cell r="E11">
            <v>63</v>
          </cell>
          <cell r="F11">
            <v>0</v>
          </cell>
          <cell r="G11">
            <v>375.61</v>
          </cell>
          <cell r="H11">
            <v>65.1</v>
          </cell>
        </row>
        <row r="12">
          <cell r="A12" t="str">
            <v>       канцтоваpы</v>
          </cell>
          <cell r="B12">
            <v>1213.75</v>
          </cell>
          <cell r="C12">
            <v>15722.17</v>
          </cell>
          <cell r="D12">
            <v>21112.24</v>
          </cell>
          <cell r="E12">
            <v>2494.06</v>
          </cell>
          <cell r="F12">
            <v>7711.57</v>
          </cell>
          <cell r="G12">
            <v>3259.88</v>
          </cell>
          <cell r="H12">
            <v>11618.51</v>
          </cell>
        </row>
        <row r="13">
          <cell r="A13" t="str">
            <v>       услуги  котельной</v>
          </cell>
          <cell r="B13">
            <v>15726</v>
          </cell>
          <cell r="C13">
            <v>13314</v>
          </cell>
          <cell r="D13">
            <v>13113</v>
          </cell>
          <cell r="E13">
            <v>25770.13</v>
          </cell>
          <cell r="F13">
            <v>15790.78</v>
          </cell>
          <cell r="G13">
            <v>13901.05</v>
          </cell>
          <cell r="H13">
            <v>18304.85</v>
          </cell>
        </row>
        <row r="14">
          <cell r="A14" t="str">
            <v>       услуги УТДиСв</v>
          </cell>
          <cell r="B14">
            <v>11474</v>
          </cell>
          <cell r="C14">
            <v>9442</v>
          </cell>
          <cell r="D14">
            <v>16870</v>
          </cell>
          <cell r="E14">
            <v>7307</v>
          </cell>
          <cell r="F14">
            <v>8533</v>
          </cell>
          <cell r="G14">
            <v>6181</v>
          </cell>
          <cell r="H14">
            <v>7639</v>
          </cell>
        </row>
        <row r="15">
          <cell r="A15" t="str">
            <v>       вода,стоки</v>
          </cell>
          <cell r="B15">
            <v>9329.48</v>
          </cell>
          <cell r="C15">
            <v>10949</v>
          </cell>
          <cell r="D15">
            <v>10220</v>
          </cell>
          <cell r="E15">
            <v>10059</v>
          </cell>
          <cell r="F15">
            <v>11718</v>
          </cell>
          <cell r="G15">
            <v>11744</v>
          </cell>
          <cell r="H15">
            <v>12474</v>
          </cell>
        </row>
        <row r="16">
          <cell r="A16" t="str">
            <v>       услуги стоpонних оpганизаций</v>
          </cell>
          <cell r="B16">
            <v>7250.75</v>
          </cell>
          <cell r="C16">
            <v>11472</v>
          </cell>
          <cell r="D16">
            <v>5865.61</v>
          </cell>
          <cell r="E16">
            <v>5158.91</v>
          </cell>
          <cell r="F16">
            <v>1328.6</v>
          </cell>
          <cell r="G16">
            <v>5434.49</v>
          </cell>
          <cell r="H16">
            <v>0</v>
          </cell>
        </row>
        <row r="17">
          <cell r="A17" t="str">
            <v>Инструмент и инвентарь</v>
          </cell>
          <cell r="B17">
            <v>40975.49</v>
          </cell>
          <cell r="C17">
            <v>13131.78</v>
          </cell>
          <cell r="D17">
            <v>23595.179999999997</v>
          </cell>
          <cell r="E17">
            <v>18399.22</v>
          </cell>
          <cell r="F17">
            <v>11935.48</v>
          </cell>
          <cell r="G17">
            <v>577.08</v>
          </cell>
          <cell r="H17">
            <v>24500.56</v>
          </cell>
        </row>
        <row r="18">
          <cell r="A18" t="str">
            <v>в т.ч. малоцен.и быстpоизнаш.пpедметы</v>
          </cell>
          <cell r="B18">
            <v>251.59</v>
          </cell>
          <cell r="C18">
            <v>449.78</v>
          </cell>
          <cell r="D18">
            <v>1814.26</v>
          </cell>
          <cell r="E18">
            <v>1795.39</v>
          </cell>
          <cell r="F18">
            <v>1492.06</v>
          </cell>
          <cell r="G18">
            <v>98.03</v>
          </cell>
          <cell r="H18">
            <v>1695.95</v>
          </cell>
        </row>
        <row r="19">
          <cell r="A19" t="str">
            <v>       их износ</v>
          </cell>
          <cell r="B19">
            <v>40723.9</v>
          </cell>
          <cell r="C19">
            <v>12682</v>
          </cell>
          <cell r="D19">
            <v>21780.92</v>
          </cell>
          <cell r="E19">
            <v>16603.83</v>
          </cell>
          <cell r="F19">
            <v>10443.42</v>
          </cell>
          <cell r="G19">
            <v>479.05</v>
          </cell>
          <cell r="H19">
            <v>22804.61</v>
          </cell>
        </row>
        <row r="20">
          <cell r="A20" t="str">
            <v>Амоpтизация на полное восстановление</v>
          </cell>
          <cell r="B20">
            <v>17122.26</v>
          </cell>
          <cell r="C20">
            <v>17441.46</v>
          </cell>
          <cell r="D20">
            <v>19987.12</v>
          </cell>
          <cell r="E20">
            <v>18305.98</v>
          </cell>
          <cell r="F20">
            <v>17327.94</v>
          </cell>
          <cell r="G20">
            <v>17948</v>
          </cell>
          <cell r="H20">
            <v>18441.98</v>
          </cell>
        </row>
        <row r="21">
          <cell r="A21" t="str">
            <v>       основных сpедств</v>
          </cell>
          <cell r="B21">
            <v>16604</v>
          </cell>
          <cell r="C21">
            <v>16909</v>
          </cell>
          <cell r="D21">
            <v>17805</v>
          </cell>
          <cell r="E21">
            <v>17710</v>
          </cell>
          <cell r="F21">
            <v>17692</v>
          </cell>
          <cell r="G21">
            <v>17948</v>
          </cell>
          <cell r="H21">
            <v>17995</v>
          </cell>
        </row>
        <row r="22">
          <cell r="A22" t="str">
            <v>       нематеpиальных активов</v>
          </cell>
          <cell r="B22">
            <v>518.26</v>
          </cell>
          <cell r="C22">
            <v>532.46</v>
          </cell>
          <cell r="D22">
            <v>2182.12</v>
          </cell>
          <cell r="E22">
            <v>595.98</v>
          </cell>
          <cell r="F22">
            <v>-364.06</v>
          </cell>
          <cell r="G22">
            <v>0</v>
          </cell>
          <cell r="H22">
            <v>446.98</v>
          </cell>
        </row>
        <row r="23">
          <cell r="A23" t="str">
            <v>Фонд оплаты тpуда</v>
          </cell>
          <cell r="B23">
            <v>247744.93</v>
          </cell>
          <cell r="C23">
            <v>226382.9</v>
          </cell>
          <cell r="D23">
            <v>270865.01</v>
          </cell>
          <cell r="E23">
            <v>234056.08</v>
          </cell>
          <cell r="F23">
            <v>299019.23</v>
          </cell>
          <cell r="G23">
            <v>311787.83</v>
          </cell>
          <cell r="H23">
            <v>343176.34</v>
          </cell>
        </row>
        <row r="24">
          <cell r="A24" t="str">
            <v>Отчисления во внебюджетные фонды</v>
          </cell>
          <cell r="B24">
            <v>95294.77</v>
          </cell>
          <cell r="C24">
            <v>109845.46</v>
          </cell>
          <cell r="D24">
            <v>111939.2</v>
          </cell>
          <cell r="E24">
            <v>100758.48000000001</v>
          </cell>
          <cell r="F24">
            <v>122891.31</v>
          </cell>
          <cell r="G24">
            <v>127884.92</v>
          </cell>
          <cell r="H24">
            <v>146283.12</v>
          </cell>
        </row>
        <row r="25">
          <cell r="A25" t="str">
            <v>Внутpизаводское пеpемещение гpузов</v>
          </cell>
          <cell r="B25">
            <v>178343.51</v>
          </cell>
          <cell r="C25">
            <v>181641.04</v>
          </cell>
          <cell r="D25">
            <v>207714.97</v>
          </cell>
          <cell r="E25">
            <v>197992.31</v>
          </cell>
          <cell r="F25">
            <v>193127.09</v>
          </cell>
          <cell r="G25">
            <v>219656.68</v>
          </cell>
          <cell r="H25">
            <v>215999.18</v>
          </cell>
        </row>
        <row r="26">
          <cell r="A26" t="str">
            <v>в т.ч. услуги хоз.тp-та (ЦПП)</v>
          </cell>
          <cell r="B26">
            <v>178343.51</v>
          </cell>
          <cell r="C26">
            <v>181641.04</v>
          </cell>
          <cell r="D26">
            <v>207714.97</v>
          </cell>
          <cell r="E26">
            <v>197992.31</v>
          </cell>
          <cell r="F26">
            <v>193127.09</v>
          </cell>
          <cell r="G26">
            <v>219656.68</v>
          </cell>
          <cell r="H26">
            <v>215999.18</v>
          </cell>
        </row>
        <row r="27">
          <cell r="A27" t="str">
            <v>Пpочие pасходы</v>
          </cell>
          <cell r="B27">
            <v>332926.51999999996</v>
          </cell>
          <cell r="C27">
            <v>271500.24</v>
          </cell>
          <cell r="D27">
            <v>376858.98999999993</v>
          </cell>
          <cell r="E27">
            <v>315635.75</v>
          </cell>
          <cell r="F27">
            <v>344561.52</v>
          </cell>
          <cell r="G27">
            <v>448463.32</v>
          </cell>
          <cell r="H27">
            <v>420725.38999999996</v>
          </cell>
        </row>
        <row r="28">
          <cell r="A28" t="str">
            <v>в т.ч. спецодежда,питание,мыло и т.д.</v>
          </cell>
          <cell r="B28">
            <v>418.95</v>
          </cell>
          <cell r="C28">
            <v>505.52</v>
          </cell>
          <cell r="D28">
            <v>546.93</v>
          </cell>
          <cell r="E28">
            <v>492.76</v>
          </cell>
          <cell r="F28">
            <v>447.1</v>
          </cell>
          <cell r="G28">
            <v>5721.27</v>
          </cell>
          <cell r="H28">
            <v>344.76</v>
          </cell>
        </row>
        <row r="29">
          <cell r="A29" t="str">
            <v>       услуги Ситов. быткомбината</v>
          </cell>
          <cell r="B29">
            <v>1430.18</v>
          </cell>
          <cell r="C29">
            <v>1283</v>
          </cell>
          <cell r="D29">
            <v>1218</v>
          </cell>
          <cell r="E29">
            <v>1242.37</v>
          </cell>
          <cell r="F29">
            <v>1034</v>
          </cell>
          <cell r="G29">
            <v>1005</v>
          </cell>
          <cell r="H29">
            <v>1133</v>
          </cell>
        </row>
        <row r="30">
          <cell r="A30" t="str">
            <v>       плата за землю</v>
          </cell>
          <cell r="B30">
            <v>4963</v>
          </cell>
          <cell r="C30">
            <v>4963</v>
          </cell>
          <cell r="D30">
            <v>4963</v>
          </cell>
          <cell r="E30">
            <v>4963</v>
          </cell>
          <cell r="F30">
            <v>4963</v>
          </cell>
          <cell r="G30">
            <v>4963</v>
          </cell>
          <cell r="H30">
            <v>1164.7</v>
          </cell>
        </row>
        <row r="31">
          <cell r="A31" t="str">
            <v>       налог на пользователей автодорог</v>
          </cell>
          <cell r="B31">
            <v>216000</v>
          </cell>
          <cell r="C31">
            <v>170000</v>
          </cell>
          <cell r="D31">
            <v>218927</v>
          </cell>
          <cell r="E31">
            <v>170000</v>
          </cell>
          <cell r="F31">
            <v>250000</v>
          </cell>
          <cell r="G31">
            <v>351160</v>
          </cell>
          <cell r="H31">
            <v>258250</v>
          </cell>
        </row>
        <row r="32">
          <cell r="A32" t="str">
            <v>       налог с владельцев трансп. средств</v>
          </cell>
          <cell r="B32">
            <v>0</v>
          </cell>
          <cell r="C32">
            <v>0</v>
          </cell>
          <cell r="D32">
            <v>0</v>
          </cell>
          <cell r="E32">
            <v>27837.1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>       услуги стоpонних оpганизаций:</v>
          </cell>
          <cell r="B33">
            <v>63184.600000000006</v>
          </cell>
          <cell r="C33">
            <v>46075.79</v>
          </cell>
          <cell r="D33">
            <v>112752.4</v>
          </cell>
          <cell r="E33">
            <v>85536.04000000001</v>
          </cell>
          <cell r="F33">
            <v>67222.1</v>
          </cell>
          <cell r="G33">
            <v>64380.5</v>
          </cell>
          <cell r="H33">
            <v>97868.63</v>
          </cell>
        </row>
        <row r="34">
          <cell r="A34" t="str">
            <v>     в т.ч. услуги банка</v>
          </cell>
          <cell r="B34">
            <v>19562.129999999997</v>
          </cell>
          <cell r="C34">
            <v>10610.94</v>
          </cell>
          <cell r="D34">
            <v>12026.51</v>
          </cell>
          <cell r="E34">
            <v>11080.599999999999</v>
          </cell>
          <cell r="F34">
            <v>15865.869999999999</v>
          </cell>
          <cell r="G34">
            <v>9946.28</v>
          </cell>
          <cell r="H34">
            <v>12356.52</v>
          </cell>
        </row>
        <row r="35">
          <cell r="A35" t="str">
            <v>              вневедомственной охpаны</v>
          </cell>
          <cell r="B35">
            <v>30357.95</v>
          </cell>
          <cell r="C35">
            <v>32680.15</v>
          </cell>
          <cell r="D35">
            <v>37732.03</v>
          </cell>
          <cell r="E35">
            <v>2980.07</v>
          </cell>
          <cell r="F35">
            <v>40488.329999999994</v>
          </cell>
          <cell r="G35">
            <v>34852.32</v>
          </cell>
          <cell r="H35">
            <v>36798.2</v>
          </cell>
        </row>
        <row r="36">
          <cell r="A36" t="str">
            <v>              КHС</v>
          </cell>
          <cell r="B36">
            <v>643.3</v>
          </cell>
          <cell r="C36">
            <v>770.7</v>
          </cell>
          <cell r="D36">
            <v>713.3</v>
          </cell>
          <cell r="E36">
            <v>702</v>
          </cell>
          <cell r="F36">
            <v>830.9</v>
          </cell>
          <cell r="G36">
            <v>892</v>
          </cell>
          <cell r="H36">
            <v>809</v>
          </cell>
        </row>
        <row r="37">
          <cell r="A37" t="str">
            <v>              пpиpодоохpанных оpганизаций</v>
          </cell>
          <cell r="B37">
            <v>404.6</v>
          </cell>
          <cell r="C37">
            <v>0</v>
          </cell>
          <cell r="D37">
            <v>11264.75</v>
          </cell>
          <cell r="E37">
            <v>32133.07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              проведение экспертиз, аудит</v>
          </cell>
          <cell r="B38">
            <v>0</v>
          </cell>
          <cell r="C38">
            <v>0</v>
          </cell>
          <cell r="D38">
            <v>45000</v>
          </cell>
          <cell r="E38">
            <v>0</v>
          </cell>
          <cell r="F38">
            <v>0</v>
          </cell>
          <cell r="G38">
            <v>13739.09</v>
          </cell>
          <cell r="H38">
            <v>0</v>
          </cell>
        </row>
        <row r="39">
          <cell r="A39" t="str">
            <v>              обучение,пpовеpка знаний</v>
          </cell>
          <cell r="B39">
            <v>12216.619999999999</v>
          </cell>
          <cell r="C39">
            <v>1200</v>
          </cell>
          <cell r="D39">
            <v>5779</v>
          </cell>
          <cell r="E39">
            <v>19777.34</v>
          </cell>
          <cell r="F39">
            <v>5037</v>
          </cell>
          <cell r="G39">
            <v>4950.81</v>
          </cell>
          <cell r="H39">
            <v>41335</v>
          </cell>
        </row>
        <row r="40">
          <cell r="A40" t="str">
            <v>              дp. оpганизаций</v>
          </cell>
          <cell r="B40">
            <v>0</v>
          </cell>
          <cell r="C40">
            <v>814</v>
          </cell>
          <cell r="D40">
            <v>236.81</v>
          </cell>
          <cell r="E40">
            <v>18862.96</v>
          </cell>
          <cell r="F40">
            <v>5000</v>
          </cell>
          <cell r="G40">
            <v>0</v>
          </cell>
          <cell r="H40">
            <v>6569.91</v>
          </cell>
        </row>
        <row r="41">
          <cell r="A41" t="str">
            <v>       пpочие денежные pасходы:</v>
          </cell>
          <cell r="B41">
            <v>46929.79</v>
          </cell>
          <cell r="C41">
            <v>48672.93</v>
          </cell>
          <cell r="D41">
            <v>38451.659999999996</v>
          </cell>
          <cell r="E41">
            <v>25564.48</v>
          </cell>
          <cell r="F41">
            <v>20895.32</v>
          </cell>
          <cell r="G41">
            <v>21233.55</v>
          </cell>
          <cell r="H41">
            <v>61964.3</v>
          </cell>
        </row>
        <row r="42">
          <cell r="A42" t="str">
            <v>      в т.ч. командиpовочные pасходы</v>
          </cell>
          <cell r="B42">
            <v>6391.02</v>
          </cell>
          <cell r="C42">
            <v>12845.61</v>
          </cell>
          <cell r="D42">
            <v>15371.7</v>
          </cell>
          <cell r="E42">
            <v>3608.05</v>
          </cell>
          <cell r="F42">
            <v>3938.51</v>
          </cell>
          <cell r="G42">
            <v>4322.53</v>
          </cell>
          <cell r="H42">
            <v>10717.85</v>
          </cell>
        </row>
        <row r="43">
          <cell r="A43" t="str">
            <v>               междугоpодные пеpеговоpы</v>
          </cell>
          <cell r="B43">
            <v>6932.67</v>
          </cell>
          <cell r="C43">
            <v>15837.38</v>
          </cell>
          <cell r="D43">
            <v>10957.840000000002</v>
          </cell>
          <cell r="E43">
            <v>9886.5</v>
          </cell>
          <cell r="F43">
            <v>8959.97</v>
          </cell>
          <cell r="G43">
            <v>9089.6</v>
          </cell>
          <cell r="H43">
            <v>12457.14</v>
          </cell>
        </row>
        <row r="44">
          <cell r="A44" t="str">
            <v>               телегpафные, телетайпные pасходы</v>
          </cell>
          <cell r="B44">
            <v>778.09</v>
          </cell>
          <cell r="C44">
            <v>630</v>
          </cell>
          <cell r="D44">
            <v>630</v>
          </cell>
          <cell r="E44">
            <v>630</v>
          </cell>
          <cell r="F44">
            <v>630</v>
          </cell>
          <cell r="G44">
            <v>630</v>
          </cell>
          <cell r="H44">
            <v>990.1</v>
          </cell>
        </row>
        <row r="45">
          <cell r="A45" t="str">
            <v>               pадио</v>
          </cell>
          <cell r="B45">
            <v>296</v>
          </cell>
          <cell r="C45">
            <v>296</v>
          </cell>
          <cell r="D45">
            <v>296</v>
          </cell>
          <cell r="E45">
            <v>296</v>
          </cell>
          <cell r="F45">
            <v>296</v>
          </cell>
          <cell r="G45">
            <v>296</v>
          </cell>
          <cell r="H45">
            <v>296</v>
          </cell>
        </row>
        <row r="46">
          <cell r="A46" t="str">
            <v>               электpонная почта</v>
          </cell>
          <cell r="B46">
            <v>170.91</v>
          </cell>
          <cell r="C46">
            <v>171.74</v>
          </cell>
          <cell r="D46">
            <v>2175.37</v>
          </cell>
          <cell r="E46">
            <v>804.22</v>
          </cell>
          <cell r="F46">
            <v>1799.27</v>
          </cell>
          <cell r="G46">
            <v>1953.97</v>
          </cell>
          <cell r="H46">
            <v>2037.15</v>
          </cell>
        </row>
        <row r="47">
          <cell r="A47" t="str">
            <v>               затpаты на возмещение ущеpба</v>
          </cell>
          <cell r="B47">
            <v>11554.65</v>
          </cell>
          <cell r="C47">
            <v>1611.86</v>
          </cell>
          <cell r="D47">
            <v>-10673.64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 t="str">
            <v>               общехозяйственные pасходы</v>
          </cell>
          <cell r="B48">
            <v>3296.02</v>
          </cell>
          <cell r="C48">
            <v>3296.02</v>
          </cell>
          <cell r="D48">
            <v>3876.02</v>
          </cell>
          <cell r="E48">
            <v>396.0100000000002</v>
          </cell>
          <cell r="F48">
            <v>3706.13</v>
          </cell>
          <cell r="G48">
            <v>3376.01</v>
          </cell>
          <cell r="H48">
            <v>6663.83</v>
          </cell>
        </row>
        <row r="49">
          <cell r="A49" t="str">
            <v>               пpоценты за кpедит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 t="str">
            <v>               стpаховые платежи</v>
          </cell>
          <cell r="B50">
            <v>14475.11</v>
          </cell>
          <cell r="C50">
            <v>13984.32</v>
          </cell>
          <cell r="D50">
            <v>13984.32</v>
          </cell>
          <cell r="E50">
            <v>9844.7</v>
          </cell>
          <cell r="F50">
            <v>1565.44</v>
          </cell>
          <cell r="G50">
            <v>1565.44</v>
          </cell>
          <cell r="H50">
            <v>1565.44</v>
          </cell>
        </row>
        <row r="51">
          <cell r="A51" t="str">
            <v>               плата за загpязн.окpуж.сpеды</v>
          </cell>
          <cell r="B51">
            <v>0</v>
          </cell>
          <cell r="C51">
            <v>0</v>
          </cell>
          <cell r="D51">
            <v>1251.6</v>
          </cell>
          <cell r="E51">
            <v>0</v>
          </cell>
          <cell r="F51">
            <v>0</v>
          </cell>
          <cell r="G51">
            <v>0</v>
          </cell>
          <cell r="H51">
            <v>12516</v>
          </cell>
        </row>
        <row r="52">
          <cell r="A52" t="str">
            <v>       госпошлина</v>
          </cell>
          <cell r="B52">
            <v>3035.32</v>
          </cell>
          <cell r="C52">
            <v>0</v>
          </cell>
          <cell r="D52">
            <v>582.45</v>
          </cell>
          <cell r="E52">
            <v>99</v>
          </cell>
          <cell r="F52">
            <v>0</v>
          </cell>
          <cell r="G52">
            <v>0</v>
          </cell>
          <cell r="H52">
            <v>14720.789999999999</v>
          </cell>
        </row>
        <row r="53">
          <cell r="A53" t="str">
            <v>И Т О Г О</v>
          </cell>
          <cell r="B53">
            <v>1022847.8999999999</v>
          </cell>
          <cell r="C53">
            <v>947498.98</v>
          </cell>
          <cell r="D53">
            <v>1138160.2399999998</v>
          </cell>
          <cell r="E53">
            <v>970546.3300000001</v>
          </cell>
          <cell r="F53">
            <v>1067120.29</v>
          </cell>
          <cell r="G53">
            <v>1341315.86</v>
          </cell>
          <cell r="H53">
            <v>1272287.5999999999</v>
          </cell>
        </row>
      </sheetData>
      <sheetData sheetId="16">
        <row r="3">
          <cell r="A3" t="str">
            <v>Калькуляция затрат по участку буровзрывных работ </v>
          </cell>
          <cell r="B3" t="str">
            <v>Январь</v>
          </cell>
          <cell r="C3" t="str">
            <v>Февраль</v>
          </cell>
          <cell r="D3" t="str">
            <v>Март</v>
          </cell>
          <cell r="E3" t="str">
            <v>Апрель</v>
          </cell>
          <cell r="F3" t="str">
            <v>Май</v>
          </cell>
          <cell r="G3" t="str">
            <v>Июнь</v>
          </cell>
          <cell r="H3" t="str">
            <v>Июль</v>
          </cell>
        </row>
        <row r="4">
          <cell r="A4" t="str">
            <v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 </v>
          </cell>
          <cell r="H4" t="str">
            <v>Июль</v>
          </cell>
        </row>
        <row r="5">
          <cell r="A5" t="str">
            <v> Статьи   затрат</v>
          </cell>
          <cell r="B5" t="str">
            <v>Январь</v>
          </cell>
          <cell r="C5" t="str">
            <v>Февраль</v>
          </cell>
          <cell r="D5" t="str">
            <v>Март</v>
          </cell>
          <cell r="E5" t="str">
            <v>Апрель</v>
          </cell>
          <cell r="F5" t="str">
            <v>Май</v>
          </cell>
          <cell r="G5" t="str">
            <v>Июнь</v>
          </cell>
          <cell r="H5" t="str">
            <v>Июль</v>
          </cell>
        </row>
        <row r="6">
          <cell r="A6" t="str">
            <v>Объем перевозок, тн.км</v>
          </cell>
          <cell r="B6" t="str">
            <v>V работ, м3</v>
          </cell>
          <cell r="C6" t="str">
            <v>V работ, м3</v>
          </cell>
          <cell r="D6" t="str">
            <v>V работ, м3</v>
          </cell>
          <cell r="E6" t="str">
            <v>V работ, м3</v>
          </cell>
          <cell r="F6" t="str">
            <v>V работ, м3</v>
          </cell>
          <cell r="G6" t="str">
            <v>V работ, м3</v>
          </cell>
          <cell r="H6" t="str">
            <v>V работ, м3</v>
          </cell>
        </row>
        <row r="7">
          <cell r="A7" t="str">
            <v>Объем взорванной горной массы, м3</v>
          </cell>
          <cell r="B7">
            <v>148200</v>
          </cell>
          <cell r="C7">
            <v>138800</v>
          </cell>
          <cell r="D7">
            <v>108000</v>
          </cell>
          <cell r="E7">
            <v>147000</v>
          </cell>
          <cell r="F7">
            <v>167900</v>
          </cell>
          <cell r="G7">
            <v>151100</v>
          </cell>
          <cell r="H7">
            <v>146200</v>
          </cell>
        </row>
        <row r="8">
          <cell r="A8" t="str">
            <v>Взрывчатые материалы</v>
          </cell>
          <cell r="B8">
            <v>175463.44</v>
          </cell>
          <cell r="C8">
            <v>205464.16999999998</v>
          </cell>
          <cell r="D8">
            <v>181642.53</v>
          </cell>
          <cell r="E8">
            <v>210568.4</v>
          </cell>
          <cell r="F8">
            <v>214641.28999999998</v>
          </cell>
          <cell r="G8">
            <v>171187</v>
          </cell>
          <cell r="H8">
            <v>211282.78999999998</v>
          </cell>
        </row>
        <row r="9">
          <cell r="A9" t="str">
            <v>     в том числе:</v>
          </cell>
          <cell r="B9">
            <v>60.8506</v>
          </cell>
          <cell r="C9">
            <v>81.5319</v>
          </cell>
          <cell r="D9">
            <v>89.1187</v>
          </cell>
          <cell r="E9">
            <v>105.716</v>
          </cell>
          <cell r="F9">
            <v>111.6386</v>
          </cell>
          <cell r="G9">
            <v>107.3195</v>
          </cell>
          <cell r="H9">
            <v>103.3122</v>
          </cell>
        </row>
        <row r="10">
          <cell r="A10" t="str">
            <v> -граммонит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 -порох</v>
          </cell>
          <cell r="B11">
            <v>103695.14</v>
          </cell>
          <cell r="C11">
            <v>123793.39</v>
          </cell>
          <cell r="D11">
            <v>110517.57</v>
          </cell>
          <cell r="E11">
            <v>133968.27</v>
          </cell>
          <cell r="F11">
            <v>150304.74</v>
          </cell>
          <cell r="G11">
            <v>108564</v>
          </cell>
          <cell r="H11">
            <v>68736.8</v>
          </cell>
        </row>
        <row r="12">
          <cell r="A12" t="str">
            <v> -шашки</v>
          </cell>
          <cell r="B12">
            <v>20574.61</v>
          </cell>
          <cell r="C12">
            <v>23664.28</v>
          </cell>
          <cell r="D12">
            <v>7438.52</v>
          </cell>
          <cell r="E12">
            <v>10868.62</v>
          </cell>
          <cell r="F12">
            <v>12712.8</v>
          </cell>
          <cell r="G12">
            <v>8698</v>
          </cell>
          <cell r="H12">
            <v>8764.69</v>
          </cell>
        </row>
        <row r="13">
          <cell r="A13" t="str">
            <v> -ДШ</v>
          </cell>
          <cell r="B13">
            <v>48060.47</v>
          </cell>
          <cell r="C13">
            <v>56343.04</v>
          </cell>
          <cell r="D13">
            <v>30246.85</v>
          </cell>
          <cell r="E13">
            <v>39617.71</v>
          </cell>
          <cell r="F13">
            <v>49076.27</v>
          </cell>
          <cell r="G13">
            <v>36483</v>
          </cell>
          <cell r="H13">
            <v>38883.43</v>
          </cell>
        </row>
        <row r="14">
          <cell r="A14" t="str">
            <v> -аммонал</v>
          </cell>
          <cell r="B14">
            <v>0</v>
          </cell>
          <cell r="C14">
            <v>0</v>
          </cell>
          <cell r="D14">
            <v>31922.66</v>
          </cell>
          <cell r="E14">
            <v>24209.170000000002</v>
          </cell>
          <cell r="F14">
            <v>0</v>
          </cell>
          <cell r="G14">
            <v>15088</v>
          </cell>
          <cell r="H14">
            <v>2808.93</v>
          </cell>
        </row>
        <row r="15">
          <cell r="A15" t="str">
            <v> -прочие </v>
          </cell>
          <cell r="B15">
            <v>3133.22</v>
          </cell>
          <cell r="C15">
            <v>1663.46</v>
          </cell>
          <cell r="D15">
            <v>1516.93</v>
          </cell>
          <cell r="E15">
            <v>1904.63</v>
          </cell>
          <cell r="F15">
            <v>2547.48</v>
          </cell>
          <cell r="G15">
            <v>2354</v>
          </cell>
          <cell r="H15">
            <v>92088.93999999999</v>
          </cell>
        </row>
        <row r="16">
          <cell r="A16" t="str">
            <v>Электроэнергия</v>
          </cell>
          <cell r="B16">
            <v>8957</v>
          </cell>
          <cell r="C16">
            <v>12602</v>
          </cell>
          <cell r="D16">
            <v>8600.82</v>
          </cell>
          <cell r="E16">
            <v>11802.14</v>
          </cell>
          <cell r="F16">
            <v>4360</v>
          </cell>
          <cell r="G16">
            <v>6772</v>
          </cell>
          <cell r="H16">
            <v>11311</v>
          </cell>
        </row>
        <row r="17">
          <cell r="A17" t="str">
            <v>Ремонтный фонд</v>
          </cell>
          <cell r="B17">
            <v>3153</v>
          </cell>
          <cell r="C17">
            <v>63661.9</v>
          </cell>
          <cell r="D17">
            <v>86627.4</v>
          </cell>
          <cell r="E17">
            <v>3312</v>
          </cell>
          <cell r="F17">
            <v>478137.5</v>
          </cell>
          <cell r="G17">
            <v>75312</v>
          </cell>
          <cell r="H17">
            <v>0</v>
          </cell>
        </row>
        <row r="18">
          <cell r="A18" t="str">
            <v>     в том числе:</v>
          </cell>
        </row>
        <row r="19">
          <cell r="A19" t="str">
            <v> -материалы и запчасти на тек.ремонт</v>
          </cell>
          <cell r="B19">
            <v>3153</v>
          </cell>
          <cell r="C19">
            <v>3231</v>
          </cell>
          <cell r="D19">
            <v>3312</v>
          </cell>
          <cell r="E19">
            <v>3312</v>
          </cell>
          <cell r="F19">
            <v>0</v>
          </cell>
          <cell r="G19">
            <v>3312</v>
          </cell>
          <cell r="H19">
            <v>0</v>
          </cell>
        </row>
        <row r="20">
          <cell r="A20" t="str">
            <v>услуги ЭМЦ</v>
          </cell>
          <cell r="B20">
            <v>0</v>
          </cell>
          <cell r="C20">
            <v>60430.9</v>
          </cell>
          <cell r="D20">
            <v>83315.4</v>
          </cell>
          <cell r="E20">
            <v>0</v>
          </cell>
          <cell r="F20">
            <v>478137.5</v>
          </cell>
          <cell r="G20">
            <v>72000</v>
          </cell>
          <cell r="H20">
            <v>0</v>
          </cell>
        </row>
        <row r="21">
          <cell r="A21" t="str">
            <v>Содержание основных средств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4168.4</v>
          </cell>
          <cell r="G21">
            <v>3835</v>
          </cell>
          <cell r="H21">
            <v>4299.93</v>
          </cell>
        </row>
        <row r="22">
          <cell r="A22" t="str">
            <v>     в том числе:</v>
          </cell>
          <cell r="B22">
            <v>51375</v>
          </cell>
          <cell r="C22">
            <v>43498</v>
          </cell>
          <cell r="D22">
            <v>42843</v>
          </cell>
          <cell r="E22">
            <v>49560</v>
          </cell>
          <cell r="F22">
            <v>30311</v>
          </cell>
          <cell r="G22">
            <v>26036</v>
          </cell>
          <cell r="H22">
            <v>35431</v>
          </cell>
        </row>
        <row r="23">
          <cell r="A23" t="str">
            <v> -материалы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4168.4</v>
          </cell>
          <cell r="G23">
            <v>3835</v>
          </cell>
          <cell r="H23">
            <v>797.93</v>
          </cell>
        </row>
        <row r="24">
          <cell r="A24" t="str">
            <v> -услуги сторонних организаций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3502</v>
          </cell>
        </row>
        <row r="25">
          <cell r="A25" t="str">
            <v>Инструмент и инвентарь</v>
          </cell>
          <cell r="B25">
            <v>32761.86</v>
          </cell>
          <cell r="C25">
            <v>36269.41</v>
          </cell>
          <cell r="D25">
            <v>29288.21</v>
          </cell>
          <cell r="E25">
            <v>28296.46</v>
          </cell>
          <cell r="F25">
            <v>31461.1</v>
          </cell>
          <cell r="G25">
            <v>30629</v>
          </cell>
          <cell r="H25">
            <v>25180.05</v>
          </cell>
        </row>
        <row r="26">
          <cell r="A26" t="str">
            <v>Амортизация основных средств</v>
          </cell>
          <cell r="B26">
            <v>170</v>
          </cell>
          <cell r="C26">
            <v>170</v>
          </cell>
          <cell r="D26">
            <v>170</v>
          </cell>
          <cell r="E26">
            <v>170</v>
          </cell>
          <cell r="F26">
            <v>169</v>
          </cell>
          <cell r="G26">
            <v>170</v>
          </cell>
          <cell r="H26">
            <v>170</v>
          </cell>
        </row>
        <row r="27">
          <cell r="A27" t="str">
            <v>Фонд оплаты труда</v>
          </cell>
          <cell r="B27">
            <v>55444.05</v>
          </cell>
          <cell r="C27">
            <v>38888.29</v>
          </cell>
          <cell r="D27">
            <v>34653.14</v>
          </cell>
          <cell r="E27">
            <v>47441</v>
          </cell>
          <cell r="F27">
            <v>45346.77</v>
          </cell>
          <cell r="G27">
            <v>40157</v>
          </cell>
          <cell r="H27">
            <v>46390.26</v>
          </cell>
        </row>
        <row r="28">
          <cell r="A28" t="str">
            <v>Отчисления во внебюдж.фонды</v>
          </cell>
          <cell r="B28">
            <v>21345.96</v>
          </cell>
          <cell r="C28">
            <v>19028.28</v>
          </cell>
          <cell r="D28">
            <v>14831.55</v>
          </cell>
          <cell r="E28">
            <v>20304.75</v>
          </cell>
          <cell r="F28">
            <v>19156.53</v>
          </cell>
          <cell r="G28">
            <v>16997</v>
          </cell>
          <cell r="H28">
            <v>19616.92</v>
          </cell>
        </row>
        <row r="29">
          <cell r="A29" t="str">
            <v>Внутризаводское перемещен. грузов</v>
          </cell>
          <cell r="B29">
            <v>65805</v>
          </cell>
          <cell r="C29">
            <v>60619.62</v>
          </cell>
          <cell r="D29">
            <v>59319.21</v>
          </cell>
          <cell r="E29">
            <v>51594</v>
          </cell>
          <cell r="F29">
            <v>48052</v>
          </cell>
          <cell r="G29">
            <v>43987</v>
          </cell>
          <cell r="H29">
            <v>40968.49</v>
          </cell>
        </row>
        <row r="30">
          <cell r="A30" t="str">
            <v>      в том числе:</v>
          </cell>
          <cell r="B30">
            <v>86039.51</v>
          </cell>
          <cell r="C30">
            <v>100599.02</v>
          </cell>
          <cell r="D30">
            <v>92766.33</v>
          </cell>
          <cell r="E30">
            <v>120673.89</v>
          </cell>
          <cell r="F30">
            <v>138057.43</v>
          </cell>
          <cell r="G30">
            <v>124915</v>
          </cell>
          <cell r="H30">
            <v>138726.04</v>
          </cell>
        </row>
        <row r="31">
          <cell r="A31" t="str">
            <v> -услуги хоз. транспорта (ЦПП)</v>
          </cell>
          <cell r="B31">
            <v>65805</v>
          </cell>
          <cell r="C31">
            <v>60619.62</v>
          </cell>
          <cell r="D31">
            <v>59319.21</v>
          </cell>
          <cell r="E31">
            <v>51594</v>
          </cell>
          <cell r="F31">
            <v>48052</v>
          </cell>
          <cell r="G31">
            <v>43987</v>
          </cell>
          <cell r="H31">
            <v>40968.49</v>
          </cell>
        </row>
        <row r="32">
          <cell r="A32" t="str">
            <v>Прочие расходы</v>
          </cell>
          <cell r="B32">
            <v>250.83</v>
          </cell>
          <cell r="C32">
            <v>386.24</v>
          </cell>
          <cell r="D32">
            <v>531.57</v>
          </cell>
          <cell r="E32">
            <v>508</v>
          </cell>
          <cell r="F32">
            <v>515.48</v>
          </cell>
          <cell r="G32">
            <v>453</v>
          </cell>
          <cell r="H32">
            <v>442</v>
          </cell>
        </row>
        <row r="33">
          <cell r="A33" t="str">
            <v>      в том числе:</v>
          </cell>
          <cell r="B33">
            <v>1804</v>
          </cell>
          <cell r="C33">
            <v>1867</v>
          </cell>
          <cell r="D33">
            <v>1914</v>
          </cell>
          <cell r="E33">
            <v>1930</v>
          </cell>
          <cell r="F33">
            <v>2224</v>
          </cell>
          <cell r="G33">
            <v>2191</v>
          </cell>
          <cell r="H33">
            <v>2482</v>
          </cell>
        </row>
        <row r="34">
          <cell r="A34" t="str">
            <v>Спецодежда,питание, мыло и т.д.</v>
          </cell>
          <cell r="B34">
            <v>250.83</v>
          </cell>
          <cell r="C34">
            <v>386.24</v>
          </cell>
          <cell r="D34">
            <v>531.57</v>
          </cell>
          <cell r="E34">
            <v>508</v>
          </cell>
          <cell r="F34">
            <v>515.48</v>
          </cell>
          <cell r="G34">
            <v>453</v>
          </cell>
          <cell r="H34">
            <v>442</v>
          </cell>
        </row>
        <row r="35">
          <cell r="A35" t="str">
            <v>Итого</v>
          </cell>
          <cell r="B35">
            <v>363351.14</v>
          </cell>
          <cell r="C35">
            <v>437089.9099999999</v>
          </cell>
          <cell r="D35">
            <v>415664.43000000005</v>
          </cell>
          <cell r="E35">
            <v>373996.75</v>
          </cell>
          <cell r="F35">
            <v>846008.0700000001</v>
          </cell>
          <cell r="G35">
            <v>389499</v>
          </cell>
          <cell r="H35">
            <v>359661.43999999994</v>
          </cell>
        </row>
        <row r="37">
          <cell r="A37" t="str">
            <v>Калькуляция затрат на производство вскрышных работ</v>
          </cell>
        </row>
        <row r="38">
          <cell r="A38" t="str">
            <v> Статьи   затрат</v>
          </cell>
          <cell r="B38" t="str">
            <v>Январь</v>
          </cell>
          <cell r="C38" t="str">
            <v>Февраль</v>
          </cell>
          <cell r="D38" t="str">
            <v>Март</v>
          </cell>
          <cell r="E38" t="str">
            <v>Апрель</v>
          </cell>
          <cell r="F38" t="str">
            <v>Май</v>
          </cell>
          <cell r="G38" t="str">
            <v>Июнь</v>
          </cell>
          <cell r="H38" t="str">
            <v>Июль</v>
          </cell>
        </row>
        <row r="39">
          <cell r="B39" t="str">
            <v>V вскрыши, м3</v>
          </cell>
          <cell r="C39" t="str">
            <v>V вскрыши, м3</v>
          </cell>
          <cell r="D39" t="str">
            <v>V вскрыши, м3</v>
          </cell>
          <cell r="E39" t="str">
            <v>V вскрыши, м3</v>
          </cell>
          <cell r="F39" t="str">
            <v>V вскрыши, м3</v>
          </cell>
          <cell r="G39" t="str">
            <v>V вскрыши, м3</v>
          </cell>
          <cell r="H39" t="str">
            <v>V вскрыши, м3</v>
          </cell>
        </row>
        <row r="40">
          <cell r="A40" t="str">
            <v>Объем вскрыши, м3</v>
          </cell>
          <cell r="B40">
            <v>80003</v>
          </cell>
          <cell r="C40">
            <v>76014</v>
          </cell>
          <cell r="D40">
            <v>91472</v>
          </cell>
          <cell r="E40">
            <v>97500</v>
          </cell>
          <cell r="F40">
            <v>150002</v>
          </cell>
          <cell r="G40">
            <v>137067</v>
          </cell>
          <cell r="H40">
            <v>130802</v>
          </cell>
        </row>
        <row r="41">
          <cell r="A41" t="str">
            <v>Услуги УБВР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24690.07</v>
          </cell>
          <cell r="G41">
            <v>44080</v>
          </cell>
          <cell r="H41">
            <v>144160</v>
          </cell>
        </row>
        <row r="42">
          <cell r="A42" t="str">
            <v>Дизтопливо</v>
          </cell>
          <cell r="B42">
            <v>44190.33</v>
          </cell>
          <cell r="C42">
            <v>43927.94</v>
          </cell>
          <cell r="D42">
            <v>46858.12</v>
          </cell>
          <cell r="E42">
            <v>56235.77</v>
          </cell>
          <cell r="F42">
            <v>67374.25</v>
          </cell>
          <cell r="G42">
            <v>79185</v>
          </cell>
          <cell r="H42">
            <v>79665.07</v>
          </cell>
        </row>
        <row r="43">
          <cell r="A43" t="str">
            <v>Электроэнергия</v>
          </cell>
          <cell r="B43">
            <v>91845</v>
          </cell>
          <cell r="C43">
            <v>77671</v>
          </cell>
          <cell r="D43">
            <v>83436</v>
          </cell>
          <cell r="E43">
            <v>88229</v>
          </cell>
          <cell r="F43">
            <v>108954</v>
          </cell>
          <cell r="G43">
            <v>78875</v>
          </cell>
          <cell r="H43">
            <v>144824</v>
          </cell>
        </row>
        <row r="44">
          <cell r="A44" t="str">
            <v>Ремонтный фонд</v>
          </cell>
          <cell r="B44">
            <v>121274.6</v>
          </cell>
          <cell r="C44">
            <v>79753.3</v>
          </cell>
          <cell r="D44">
            <v>96876.2</v>
          </cell>
          <cell r="E44">
            <v>150828.8</v>
          </cell>
          <cell r="F44">
            <v>99104.9</v>
          </cell>
          <cell r="G44">
            <v>170000</v>
          </cell>
          <cell r="H44">
            <v>0</v>
          </cell>
        </row>
        <row r="45">
          <cell r="A45" t="str">
            <v>     в том числе:</v>
          </cell>
        </row>
        <row r="46">
          <cell r="A46" t="str">
            <v> -материалы и запчасти на тек.рем.</v>
          </cell>
          <cell r="B46">
            <v>36154.4</v>
          </cell>
          <cell r="C46">
            <v>37048.8</v>
          </cell>
          <cell r="D46">
            <v>38000</v>
          </cell>
          <cell r="E46">
            <v>38000</v>
          </cell>
          <cell r="F46">
            <v>0</v>
          </cell>
          <cell r="G46">
            <v>22000</v>
          </cell>
          <cell r="H46">
            <v>0</v>
          </cell>
        </row>
        <row r="47">
          <cell r="A47" t="str">
            <v> -услуги ЭМЦ</v>
          </cell>
          <cell r="B47">
            <v>85120.2</v>
          </cell>
          <cell r="C47">
            <v>42704.5</v>
          </cell>
          <cell r="D47">
            <v>58876.2</v>
          </cell>
          <cell r="E47">
            <v>112828.8</v>
          </cell>
          <cell r="F47">
            <v>99104.9</v>
          </cell>
          <cell r="G47">
            <v>148000</v>
          </cell>
          <cell r="H47">
            <v>0</v>
          </cell>
        </row>
        <row r="48">
          <cell r="A48" t="str">
            <v>Содержание основных средств</v>
          </cell>
          <cell r="B48">
            <v>3145</v>
          </cell>
          <cell r="C48">
            <v>40718.7</v>
          </cell>
          <cell r="D48">
            <v>57814</v>
          </cell>
          <cell r="E48">
            <v>102142</v>
          </cell>
          <cell r="F48">
            <v>103260</v>
          </cell>
          <cell r="G48">
            <v>53589</v>
          </cell>
          <cell r="H48">
            <v>38120</v>
          </cell>
        </row>
        <row r="49">
          <cell r="A49" t="str">
            <v>     в том числе:</v>
          </cell>
        </row>
        <row r="50">
          <cell r="A50" t="str">
            <v> -материалы</v>
          </cell>
          <cell r="B50">
            <v>2396</v>
          </cell>
          <cell r="C50">
            <v>21518.7</v>
          </cell>
          <cell r="D50">
            <v>57814</v>
          </cell>
          <cell r="E50">
            <v>14562</v>
          </cell>
          <cell r="F50">
            <v>14474</v>
          </cell>
          <cell r="G50">
            <v>9221</v>
          </cell>
          <cell r="H50">
            <v>38120</v>
          </cell>
        </row>
        <row r="51">
          <cell r="A51" t="str">
            <v> -масла и смазки</v>
          </cell>
          <cell r="B51">
            <v>0</v>
          </cell>
          <cell r="C51">
            <v>0</v>
          </cell>
          <cell r="D51">
            <v>0</v>
          </cell>
          <cell r="E51">
            <v>27620</v>
          </cell>
          <cell r="F51">
            <v>56106</v>
          </cell>
          <cell r="G51">
            <v>21568</v>
          </cell>
          <cell r="H51">
            <v>0</v>
          </cell>
        </row>
        <row r="52">
          <cell r="A52" t="str">
            <v> -продукция на собственные нужды</v>
          </cell>
          <cell r="B52">
            <v>749</v>
          </cell>
          <cell r="C52">
            <v>19200</v>
          </cell>
          <cell r="D52">
            <v>0</v>
          </cell>
          <cell r="E52">
            <v>59960</v>
          </cell>
          <cell r="F52">
            <v>32680</v>
          </cell>
          <cell r="G52">
            <v>22800</v>
          </cell>
          <cell r="H52">
            <v>0</v>
          </cell>
        </row>
        <row r="53">
          <cell r="A53" t="str">
            <v>Инструмент и инвентарь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A54" t="str">
            <v>Амортизация основных средств</v>
          </cell>
          <cell r="B54">
            <v>47186</v>
          </cell>
          <cell r="C54">
            <v>47503</v>
          </cell>
          <cell r="D54">
            <v>62324</v>
          </cell>
          <cell r="E54">
            <v>62324</v>
          </cell>
          <cell r="F54">
            <v>62269</v>
          </cell>
          <cell r="G54">
            <v>69695</v>
          </cell>
          <cell r="H54">
            <v>62630</v>
          </cell>
        </row>
        <row r="55">
          <cell r="A55" t="str">
            <v>Фонд оплаты труда</v>
          </cell>
          <cell r="B55">
            <v>65325.12</v>
          </cell>
          <cell r="C55">
            <v>76717.4</v>
          </cell>
          <cell r="D55">
            <v>73265.34</v>
          </cell>
          <cell r="E55">
            <v>93348.52</v>
          </cell>
          <cell r="F55">
            <v>107854.86</v>
          </cell>
          <cell r="G55">
            <v>119148</v>
          </cell>
          <cell r="H55">
            <v>128059.35</v>
          </cell>
        </row>
        <row r="56">
          <cell r="A56" t="str">
            <v>Отчисления во внебюдж.фонды</v>
          </cell>
          <cell r="B56">
            <v>25150.17</v>
          </cell>
          <cell r="C56">
            <v>35644.03</v>
          </cell>
          <cell r="D56">
            <v>31357.57</v>
          </cell>
          <cell r="E56">
            <v>39953.17</v>
          </cell>
          <cell r="F56">
            <v>46161.88</v>
          </cell>
          <cell r="G56">
            <v>50995</v>
          </cell>
          <cell r="H56">
            <v>54809.4</v>
          </cell>
        </row>
        <row r="57">
          <cell r="A57" t="str">
            <v>Внутризаводское перемещен. грузов</v>
          </cell>
          <cell r="B57">
            <v>424880</v>
          </cell>
          <cell r="C57">
            <v>371266</v>
          </cell>
          <cell r="D57">
            <v>436238.48</v>
          </cell>
          <cell r="E57">
            <v>209888</v>
          </cell>
          <cell r="F57">
            <v>332516</v>
          </cell>
          <cell r="G57">
            <v>378948</v>
          </cell>
          <cell r="H57">
            <v>422300</v>
          </cell>
        </row>
        <row r="58">
          <cell r="A58" t="str">
            <v>      в том числе:</v>
          </cell>
        </row>
        <row r="59">
          <cell r="A59" t="str">
            <v> -услуги техн.транспорта (ЦТТ)</v>
          </cell>
          <cell r="B59">
            <v>424880</v>
          </cell>
          <cell r="C59">
            <v>371266</v>
          </cell>
          <cell r="D59">
            <v>436238.48</v>
          </cell>
          <cell r="E59">
            <v>209888</v>
          </cell>
          <cell r="F59">
            <v>332516</v>
          </cell>
          <cell r="G59">
            <v>378948</v>
          </cell>
          <cell r="H59">
            <v>422300</v>
          </cell>
        </row>
        <row r="60">
          <cell r="A60" t="str">
            <v>Итого</v>
          </cell>
          <cell r="B60">
            <v>822996.22</v>
          </cell>
          <cell r="C60">
            <v>773201.37</v>
          </cell>
          <cell r="D60">
            <v>888169.71</v>
          </cell>
          <cell r="E60">
            <v>802949.26</v>
          </cell>
          <cell r="F60">
            <v>952184.96</v>
          </cell>
          <cell r="G60">
            <v>1044515</v>
          </cell>
          <cell r="H60">
            <v>1074567.82</v>
          </cell>
        </row>
        <row r="62">
          <cell r="A62" t="str">
            <v>Калькуляция затрат на добычу сырого известняка</v>
          </cell>
        </row>
        <row r="64">
          <cell r="A64" t="str">
            <v> Статьи   затрат</v>
          </cell>
          <cell r="B64" t="str">
            <v>Январь</v>
          </cell>
          <cell r="C64" t="str">
            <v>Февраль</v>
          </cell>
          <cell r="D64" t="str">
            <v>Март</v>
          </cell>
          <cell r="E64" t="str">
            <v>Апрель</v>
          </cell>
          <cell r="F64" t="str">
            <v>Май</v>
          </cell>
          <cell r="G64" t="str">
            <v>Июнь</v>
          </cell>
          <cell r="H64" t="str">
            <v>Июль</v>
          </cell>
          <cell r="I64" t="str">
            <v>Август </v>
          </cell>
        </row>
        <row r="65">
          <cell r="B65" t="str">
            <v>V изв-ка, тн</v>
          </cell>
          <cell r="C65" t="str">
            <v>V изв-ка, тн</v>
          </cell>
          <cell r="D65" t="str">
            <v>V изв-ка, тн</v>
          </cell>
          <cell r="E65" t="str">
            <v>V изв-ка, тн</v>
          </cell>
          <cell r="F65" t="str">
            <v>V изв-ка, тн</v>
          </cell>
          <cell r="G65" t="str">
            <v>V изв-ка, тн</v>
          </cell>
          <cell r="H65" t="str">
            <v>V изв-ка, тн</v>
          </cell>
          <cell r="I65" t="str">
            <v>V изв-ка, тн</v>
          </cell>
        </row>
        <row r="66">
          <cell r="A66" t="str">
            <v>Объем сырого известняка, тонн</v>
          </cell>
          <cell r="B66">
            <v>260862</v>
          </cell>
          <cell r="C66">
            <v>297831</v>
          </cell>
          <cell r="D66">
            <v>217948</v>
          </cell>
          <cell r="E66">
            <v>307000</v>
          </cell>
          <cell r="F66">
            <v>308568</v>
          </cell>
          <cell r="G66">
            <v>324406</v>
          </cell>
          <cell r="H66">
            <v>320050</v>
          </cell>
          <cell r="I66">
            <v>332184</v>
          </cell>
        </row>
        <row r="67">
          <cell r="A67" t="str">
            <v>Услуги УБВР</v>
          </cell>
          <cell r="B67">
            <v>363351.14</v>
          </cell>
          <cell r="C67">
            <v>437089.91</v>
          </cell>
          <cell r="D67">
            <v>415664.43</v>
          </cell>
          <cell r="E67">
            <v>373996.75</v>
          </cell>
          <cell r="F67">
            <v>821318</v>
          </cell>
          <cell r="G67">
            <v>345419</v>
          </cell>
          <cell r="H67">
            <v>215501.44</v>
          </cell>
          <cell r="I67">
            <v>427058.05</v>
          </cell>
        </row>
        <row r="68">
          <cell r="A68" t="str">
            <v>Бензин</v>
          </cell>
          <cell r="B68">
            <v>1155.96</v>
          </cell>
          <cell r="C68">
            <v>987.55</v>
          </cell>
          <cell r="D68">
            <v>297.35</v>
          </cell>
          <cell r="E68">
            <v>1477.53</v>
          </cell>
          <cell r="F68">
            <v>966.99</v>
          </cell>
          <cell r="G68">
            <v>3095</v>
          </cell>
          <cell r="H68">
            <v>1444.89</v>
          </cell>
          <cell r="I68">
            <v>1977.27</v>
          </cell>
        </row>
        <row r="69">
          <cell r="A69" t="str">
            <v>Дизтопливо</v>
          </cell>
          <cell r="B69">
            <v>66285.49</v>
          </cell>
          <cell r="C69">
            <v>65891.91</v>
          </cell>
          <cell r="D69">
            <v>70292.07</v>
          </cell>
          <cell r="E69">
            <v>84353.66</v>
          </cell>
          <cell r="F69">
            <v>101061.37</v>
          </cell>
          <cell r="G69">
            <v>118778</v>
          </cell>
          <cell r="H69">
            <v>119497.62</v>
          </cell>
          <cell r="I69">
            <v>111902.06</v>
          </cell>
        </row>
        <row r="70">
          <cell r="A70" t="str">
            <v>Электроэнергия</v>
          </cell>
          <cell r="B70">
            <v>175263.98</v>
          </cell>
          <cell r="C70">
            <v>175336.06</v>
          </cell>
          <cell r="D70">
            <v>122586</v>
          </cell>
          <cell r="E70">
            <v>150467</v>
          </cell>
          <cell r="F70">
            <v>125284</v>
          </cell>
          <cell r="G70">
            <v>113324</v>
          </cell>
          <cell r="H70">
            <v>189341</v>
          </cell>
          <cell r="I70">
            <v>218218.56</v>
          </cell>
        </row>
        <row r="71">
          <cell r="A71" t="str">
            <v>Погашение ГПР</v>
          </cell>
          <cell r="B71">
            <v>822996.22</v>
          </cell>
          <cell r="C71">
            <v>773200.67</v>
          </cell>
          <cell r="D71">
            <v>683604.71</v>
          </cell>
          <cell r="E71">
            <v>833900.26</v>
          </cell>
          <cell r="F71">
            <v>646519.96</v>
          </cell>
          <cell r="G71">
            <v>804488</v>
          </cell>
          <cell r="H71">
            <v>862600.97</v>
          </cell>
          <cell r="I71">
            <v>861419.49</v>
          </cell>
        </row>
        <row r="72">
          <cell r="A72" t="str">
            <v>Ремонтный фонд</v>
          </cell>
          <cell r="B72">
            <v>440137.89999999997</v>
          </cell>
          <cell r="C72">
            <v>394373.7</v>
          </cell>
          <cell r="D72">
            <v>175040.2</v>
          </cell>
          <cell r="E72">
            <v>559657.9</v>
          </cell>
          <cell r="F72">
            <v>514899</v>
          </cell>
          <cell r="G72">
            <v>692635</v>
          </cell>
          <cell r="H72">
            <v>578612</v>
          </cell>
          <cell r="I72">
            <v>459650</v>
          </cell>
        </row>
        <row r="73">
          <cell r="A73" t="str">
            <v>     в том числе:</v>
          </cell>
        </row>
        <row r="74">
          <cell r="A74" t="str">
            <v> -материалы на капремонт оборудования</v>
          </cell>
          <cell r="B74">
            <v>250000</v>
          </cell>
          <cell r="C74">
            <v>250000</v>
          </cell>
          <cell r="D74">
            <v>0</v>
          </cell>
          <cell r="E74">
            <v>300000</v>
          </cell>
          <cell r="F74">
            <v>360000</v>
          </cell>
          <cell r="G74">
            <v>350000</v>
          </cell>
          <cell r="H74">
            <v>360000</v>
          </cell>
          <cell r="I74">
            <v>220000</v>
          </cell>
        </row>
        <row r="75">
          <cell r="A75" t="str">
            <v> -материалы на капремонт зданий и сооруж.</v>
          </cell>
          <cell r="B75">
            <v>0</v>
          </cell>
          <cell r="H75">
            <v>0</v>
          </cell>
          <cell r="I75">
            <v>0</v>
          </cell>
        </row>
        <row r="76">
          <cell r="A76" t="str">
            <v> -материалы и запчасти на тек.ремонт</v>
          </cell>
          <cell r="B76">
            <v>54231.6</v>
          </cell>
          <cell r="C76">
            <v>55573.2</v>
          </cell>
          <cell r="D76">
            <v>57000</v>
          </cell>
          <cell r="E76">
            <v>57000</v>
          </cell>
          <cell r="F76">
            <v>0</v>
          </cell>
          <cell r="G76">
            <v>130010</v>
          </cell>
          <cell r="H76">
            <v>40500</v>
          </cell>
          <cell r="I76">
            <v>61650</v>
          </cell>
        </row>
        <row r="77">
          <cell r="A77" t="str">
            <v> -услуги РСУ</v>
          </cell>
          <cell r="B77">
            <v>8226</v>
          </cell>
          <cell r="C77">
            <v>8226</v>
          </cell>
          <cell r="D77">
            <v>6953</v>
          </cell>
          <cell r="E77">
            <v>7243</v>
          </cell>
          <cell r="F77">
            <v>6242</v>
          </cell>
          <cell r="G77">
            <v>4625</v>
          </cell>
          <cell r="H77">
            <v>8112</v>
          </cell>
          <cell r="I77">
            <v>0</v>
          </cell>
        </row>
        <row r="78">
          <cell r="A78" t="str">
            <v> -услуги ЭМЦ</v>
          </cell>
          <cell r="B78">
            <v>127680.3</v>
          </cell>
          <cell r="C78">
            <v>80574.5</v>
          </cell>
          <cell r="D78">
            <v>111087.2</v>
          </cell>
          <cell r="E78">
            <v>195414.9</v>
          </cell>
          <cell r="F78">
            <v>148657</v>
          </cell>
          <cell r="G78">
            <v>208000</v>
          </cell>
          <cell r="H78">
            <v>170000</v>
          </cell>
          <cell r="I78">
            <v>178000</v>
          </cell>
        </row>
        <row r="79">
          <cell r="A79" t="str">
            <v>Содержание основных средств</v>
          </cell>
          <cell r="B79">
            <v>79071.36</v>
          </cell>
          <cell r="C79">
            <v>131949.86</v>
          </cell>
          <cell r="D79">
            <v>137318.38</v>
          </cell>
          <cell r="E79">
            <v>191884.38</v>
          </cell>
          <cell r="F79">
            <v>193588.87999999998</v>
          </cell>
          <cell r="G79">
            <v>114549</v>
          </cell>
          <cell r="H79">
            <v>92985.4</v>
          </cell>
          <cell r="I79">
            <v>146258.65</v>
          </cell>
        </row>
        <row r="80">
          <cell r="A80" t="str">
            <v>     в том числе:</v>
          </cell>
        </row>
        <row r="81">
          <cell r="A81" t="str">
            <v> -материалы</v>
          </cell>
          <cell r="B81">
            <v>4684.17</v>
          </cell>
          <cell r="C81">
            <v>32490.78</v>
          </cell>
          <cell r="D81">
            <v>19054.38</v>
          </cell>
          <cell r="E81">
            <v>23506.22</v>
          </cell>
          <cell r="F81">
            <v>85088.79</v>
          </cell>
          <cell r="G81">
            <v>15286</v>
          </cell>
          <cell r="H81">
            <v>28767.53</v>
          </cell>
          <cell r="I81">
            <v>43463.86</v>
          </cell>
        </row>
        <row r="82">
          <cell r="A82" t="str">
            <v> -масла и смазки</v>
          </cell>
          <cell r="B82">
            <v>16517.53</v>
          </cell>
          <cell r="C82">
            <v>22677.08</v>
          </cell>
          <cell r="D82">
            <v>24905.71</v>
          </cell>
          <cell r="E82">
            <v>41429.56</v>
          </cell>
          <cell r="F82">
            <v>21709.75</v>
          </cell>
          <cell r="G82">
            <v>32351</v>
          </cell>
          <cell r="H82">
            <v>26581.87</v>
          </cell>
          <cell r="I82">
            <v>31431.61</v>
          </cell>
        </row>
        <row r="83">
          <cell r="A83" t="str">
            <v> -продукция на собственные нужды</v>
          </cell>
          <cell r="B83">
            <v>1123</v>
          </cell>
          <cell r="C83">
            <v>28800</v>
          </cell>
          <cell r="D83">
            <v>43822.8</v>
          </cell>
          <cell r="E83">
            <v>89938</v>
          </cell>
          <cell r="F83">
            <v>49659</v>
          </cell>
          <cell r="G83">
            <v>34200</v>
          </cell>
          <cell r="H83">
            <v>3000</v>
          </cell>
          <cell r="I83">
            <v>36261</v>
          </cell>
        </row>
        <row r="84">
          <cell r="A84" t="str">
            <v> -услуги Ситовской котельной</v>
          </cell>
          <cell r="B84">
            <v>36961</v>
          </cell>
          <cell r="C84">
            <v>31294</v>
          </cell>
          <cell r="D84">
            <v>30823</v>
          </cell>
          <cell r="E84">
            <v>12463</v>
          </cell>
          <cell r="F84">
            <v>7623</v>
          </cell>
          <cell r="G84">
            <v>6548</v>
          </cell>
          <cell r="H84">
            <v>8910</v>
          </cell>
          <cell r="I84">
            <v>8177</v>
          </cell>
        </row>
        <row r="85">
          <cell r="A85" t="str">
            <v> -услуги КИП, РИП и метрологии</v>
          </cell>
          <cell r="B85">
            <v>3099.66</v>
          </cell>
          <cell r="C85">
            <v>2694</v>
          </cell>
          <cell r="D85">
            <v>2783</v>
          </cell>
          <cell r="E85">
            <v>3235</v>
          </cell>
          <cell r="F85">
            <v>3352</v>
          </cell>
          <cell r="G85">
            <v>3508</v>
          </cell>
          <cell r="H85">
            <v>3498</v>
          </cell>
          <cell r="I85">
            <v>3671</v>
          </cell>
        </row>
        <row r="86">
          <cell r="A86" t="str">
            <v> -услуги УТД и С</v>
          </cell>
          <cell r="B86">
            <v>16392</v>
          </cell>
          <cell r="C86">
            <v>13486</v>
          </cell>
          <cell r="D86">
            <v>15528</v>
          </cell>
          <cell r="E86">
            <v>20810</v>
          </cell>
          <cell r="F86">
            <v>24300</v>
          </cell>
          <cell r="G86">
            <v>17603</v>
          </cell>
          <cell r="H86">
            <v>21756</v>
          </cell>
          <cell r="I86">
            <v>22525</v>
          </cell>
        </row>
        <row r="87">
          <cell r="A87" t="str">
            <v> -вода и стоки</v>
          </cell>
          <cell r="B87">
            <v>294</v>
          </cell>
          <cell r="C87">
            <v>508</v>
          </cell>
          <cell r="D87">
            <v>401.49</v>
          </cell>
          <cell r="E87">
            <v>481</v>
          </cell>
          <cell r="F87">
            <v>464</v>
          </cell>
          <cell r="G87">
            <v>401</v>
          </cell>
          <cell r="H87">
            <v>472</v>
          </cell>
          <cell r="I87">
            <v>708.18</v>
          </cell>
        </row>
        <row r="88">
          <cell r="A88" t="str">
            <v> -услуги сторонних организаций</v>
          </cell>
          <cell r="B88">
            <v>0</v>
          </cell>
          <cell r="C88">
            <v>0</v>
          </cell>
          <cell r="D88">
            <v>0</v>
          </cell>
          <cell r="E88">
            <v>21.6</v>
          </cell>
          <cell r="F88">
            <v>1392.34</v>
          </cell>
          <cell r="G88">
            <v>4652</v>
          </cell>
          <cell r="H88">
            <v>0</v>
          </cell>
          <cell r="I88">
            <v>21</v>
          </cell>
        </row>
        <row r="89">
          <cell r="A89" t="str">
            <v>Инструмент и инвентарь</v>
          </cell>
          <cell r="B89">
            <v>39452.84</v>
          </cell>
          <cell r="C89">
            <v>30365.25</v>
          </cell>
          <cell r="D89">
            <v>19004.91</v>
          </cell>
          <cell r="E89">
            <v>17751.13</v>
          </cell>
          <cell r="F89">
            <v>91271.99</v>
          </cell>
          <cell r="G89">
            <v>-19984</v>
          </cell>
          <cell r="H89">
            <v>21818.08</v>
          </cell>
          <cell r="I89">
            <v>16462.07</v>
          </cell>
        </row>
        <row r="90">
          <cell r="A90" t="str">
            <v>Амортизация основных средств</v>
          </cell>
          <cell r="B90">
            <v>70778</v>
          </cell>
          <cell r="C90">
            <v>71256</v>
          </cell>
          <cell r="D90">
            <v>93485</v>
          </cell>
          <cell r="E90">
            <v>93485</v>
          </cell>
          <cell r="F90">
            <v>93404</v>
          </cell>
          <cell r="G90">
            <v>86594</v>
          </cell>
          <cell r="H90">
            <v>93946</v>
          </cell>
          <cell r="I90">
            <v>94158</v>
          </cell>
        </row>
        <row r="91">
          <cell r="A91" t="str">
            <v>Фонд оплаты труда</v>
          </cell>
          <cell r="B91">
            <v>153246.93</v>
          </cell>
          <cell r="C91">
            <v>156015.58</v>
          </cell>
          <cell r="D91">
            <v>153085.58</v>
          </cell>
          <cell r="E91">
            <v>199952.52</v>
          </cell>
          <cell r="F91">
            <v>233090.99</v>
          </cell>
          <cell r="G91">
            <v>272621</v>
          </cell>
          <cell r="H91">
            <v>269029.52</v>
          </cell>
          <cell r="I91">
            <v>272149.61</v>
          </cell>
        </row>
        <row r="92">
          <cell r="A92" t="str">
            <v>Отчисления во внебюдж. фонды</v>
          </cell>
          <cell r="B92">
            <v>58877.47</v>
          </cell>
          <cell r="C92">
            <v>69029.06</v>
          </cell>
          <cell r="D92">
            <v>65521.22</v>
          </cell>
          <cell r="E92">
            <v>80357.46</v>
          </cell>
          <cell r="F92">
            <v>98062.49</v>
          </cell>
          <cell r="G92">
            <v>116808</v>
          </cell>
          <cell r="H92">
            <v>112618.04999999999</v>
          </cell>
          <cell r="I92">
            <v>115248.02</v>
          </cell>
        </row>
        <row r="93">
          <cell r="A93" t="str">
            <v>Внутризаводское перемещение грузов</v>
          </cell>
          <cell r="B93">
            <v>1232350.13</v>
          </cell>
          <cell r="C93">
            <v>1264421.3800000001</v>
          </cell>
          <cell r="D93">
            <v>1490244.07</v>
          </cell>
          <cell r="E93">
            <v>1690007.91</v>
          </cell>
          <cell r="F93">
            <v>1632932.84</v>
          </cell>
          <cell r="G93">
            <v>1749530</v>
          </cell>
          <cell r="H93">
            <v>1703944.22</v>
          </cell>
          <cell r="I93">
            <v>1336445.77</v>
          </cell>
        </row>
        <row r="94">
          <cell r="A94" t="str">
            <v>      в том числе:</v>
          </cell>
        </row>
        <row r="95">
          <cell r="A95" t="str">
            <v> -услуги хоз. транспорта (ЦПП)</v>
          </cell>
          <cell r="B95">
            <v>5549.13</v>
          </cell>
          <cell r="C95">
            <v>15402.56</v>
          </cell>
          <cell r="D95">
            <v>29937.24</v>
          </cell>
          <cell r="E95">
            <v>16927.91</v>
          </cell>
          <cell r="F95">
            <v>23331.84</v>
          </cell>
          <cell r="G95">
            <v>21188</v>
          </cell>
          <cell r="H95">
            <v>27204.22</v>
          </cell>
          <cell r="I95">
            <v>29638.77</v>
          </cell>
        </row>
        <row r="96">
          <cell r="A96" t="str">
            <v> -услуги техн.транспорта (ЦТТ)</v>
          </cell>
          <cell r="B96">
            <v>1226550</v>
          </cell>
          <cell r="C96">
            <v>1249018.82</v>
          </cell>
          <cell r="D96">
            <v>1460306.83</v>
          </cell>
          <cell r="E96">
            <v>1673080</v>
          </cell>
          <cell r="F96">
            <v>1609601</v>
          </cell>
          <cell r="G96">
            <v>1728342</v>
          </cell>
          <cell r="H96">
            <v>1676703</v>
          </cell>
          <cell r="I96">
            <v>1305885</v>
          </cell>
        </row>
        <row r="97">
          <cell r="A97" t="str">
            <v> -услуги ж.д.транспорта</v>
          </cell>
          <cell r="B97">
            <v>251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37</v>
          </cell>
          <cell r="I97">
            <v>922</v>
          </cell>
        </row>
        <row r="98">
          <cell r="A98" t="str">
            <v>Прочие расходы</v>
          </cell>
          <cell r="B98">
            <v>505139.67</v>
          </cell>
          <cell r="C98">
            <v>308750.33999999997</v>
          </cell>
          <cell r="D98">
            <v>232809.1</v>
          </cell>
          <cell r="E98">
            <v>299018.68</v>
          </cell>
          <cell r="F98">
            <v>282698.33999999997</v>
          </cell>
          <cell r="G98">
            <v>336209.68</v>
          </cell>
          <cell r="H98">
            <v>335211.46</v>
          </cell>
          <cell r="I98">
            <v>877926.36</v>
          </cell>
        </row>
        <row r="99">
          <cell r="A99" t="str">
            <v>      в том числе:</v>
          </cell>
        </row>
        <row r="100">
          <cell r="A100" t="str">
            <v>Спецодежда,питание, мыло и т.д.</v>
          </cell>
          <cell r="B100">
            <v>54241.67</v>
          </cell>
          <cell r="C100">
            <v>23880.34</v>
          </cell>
          <cell r="D100">
            <v>6308.6</v>
          </cell>
          <cell r="E100">
            <v>2533.68</v>
          </cell>
          <cell r="F100">
            <v>4667.34</v>
          </cell>
          <cell r="G100">
            <v>4506</v>
          </cell>
          <cell r="H100">
            <v>16847.71</v>
          </cell>
          <cell r="I100">
            <v>7042.36</v>
          </cell>
        </row>
        <row r="101">
          <cell r="A101" t="str">
            <v>Услуги Ситовского быткомбината</v>
          </cell>
          <cell r="B101">
            <v>21444</v>
          </cell>
          <cell r="C101">
            <v>19256</v>
          </cell>
          <cell r="D101">
            <v>18270</v>
          </cell>
          <cell r="E101">
            <v>20035</v>
          </cell>
          <cell r="F101">
            <v>16675</v>
          </cell>
          <cell r="G101">
            <v>16219</v>
          </cell>
          <cell r="H101">
            <v>18287</v>
          </cell>
          <cell r="I101">
            <v>20661</v>
          </cell>
        </row>
        <row r="102">
          <cell r="A102" t="str">
            <v>Плата за землю</v>
          </cell>
          <cell r="B102">
            <v>12016</v>
          </cell>
          <cell r="C102">
            <v>12016</v>
          </cell>
          <cell r="D102">
            <v>12016</v>
          </cell>
          <cell r="E102">
            <v>12016</v>
          </cell>
          <cell r="F102">
            <v>12016</v>
          </cell>
          <cell r="G102">
            <v>12015.68</v>
          </cell>
          <cell r="H102">
            <v>11870.35</v>
          </cell>
          <cell r="I102">
            <v>11994</v>
          </cell>
        </row>
        <row r="103">
          <cell r="A103" t="str">
            <v>Налог за пользование недрами</v>
          </cell>
          <cell r="B103">
            <v>72515</v>
          </cell>
          <cell r="C103">
            <v>88991</v>
          </cell>
          <cell r="D103">
            <v>93324</v>
          </cell>
          <cell r="E103">
            <v>75526</v>
          </cell>
          <cell r="F103">
            <v>104102</v>
          </cell>
          <cell r="G103">
            <v>104356</v>
          </cell>
          <cell r="H103">
            <v>109820</v>
          </cell>
          <cell r="I103">
            <v>98270</v>
          </cell>
        </row>
        <row r="104">
          <cell r="A104" t="str">
            <v>Отчисления на воспроизводство МСБ</v>
          </cell>
          <cell r="B104">
            <v>344923</v>
          </cell>
          <cell r="C104">
            <v>144643</v>
          </cell>
          <cell r="D104">
            <v>102712</v>
          </cell>
          <cell r="E104">
            <v>188908</v>
          </cell>
          <cell r="F104">
            <v>145238</v>
          </cell>
          <cell r="G104">
            <v>197471</v>
          </cell>
          <cell r="H104">
            <v>158982</v>
          </cell>
          <cell r="I104">
            <v>739959</v>
          </cell>
        </row>
        <row r="105">
          <cell r="A105" t="str">
            <v>Улуги сторонних организаций</v>
          </cell>
          <cell r="B105">
            <v>0</v>
          </cell>
          <cell r="C105">
            <v>21</v>
          </cell>
          <cell r="D105">
            <v>178.5</v>
          </cell>
          <cell r="E105">
            <v>0</v>
          </cell>
          <cell r="F105">
            <v>0</v>
          </cell>
          <cell r="G105">
            <v>1642</v>
          </cell>
          <cell r="H105">
            <v>19404.4</v>
          </cell>
          <cell r="I105">
            <v>0</v>
          </cell>
        </row>
        <row r="106">
          <cell r="A106" t="str">
            <v>Прочие денежные расходы</v>
          </cell>
          <cell r="B106">
            <v>0</v>
          </cell>
          <cell r="C106">
            <v>19943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Итого</v>
          </cell>
          <cell r="B107">
            <v>4008107.0900000003</v>
          </cell>
          <cell r="C107">
            <v>3878667.2700000005</v>
          </cell>
          <cell r="D107">
            <v>3658953.02</v>
          </cell>
          <cell r="E107">
            <v>4576310.18</v>
          </cell>
          <cell r="F107">
            <v>4835098.85</v>
          </cell>
          <cell r="G107">
            <v>4734066.68</v>
          </cell>
          <cell r="H107">
            <v>4596550.649999999</v>
          </cell>
          <cell r="I107">
            <v>4938873.91</v>
          </cell>
        </row>
      </sheetData>
      <sheetData sheetId="20">
        <row r="2">
          <cell r="A2" t="str">
            <v>Калькуляция затрат на производство готовой продукции ДОФ</v>
          </cell>
        </row>
        <row r="4">
          <cell r="A4" t="str">
            <v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 </v>
          </cell>
          <cell r="H4" t="str">
            <v>Июль</v>
          </cell>
          <cell r="I4" t="str">
            <v>Август </v>
          </cell>
        </row>
        <row r="5">
          <cell r="B5" t="str">
            <v>V пр-ва, тн.</v>
          </cell>
          <cell r="C5" t="str">
            <v>V пр-ва, тн.</v>
          </cell>
          <cell r="D5" t="str">
            <v>V пр-ва, тн.</v>
          </cell>
          <cell r="E5" t="str">
            <v>V пр-ва, тн.</v>
          </cell>
          <cell r="F5" t="str">
            <v>V пр-ва, тн.</v>
          </cell>
          <cell r="G5" t="str">
            <v>V пр-ва, тн.</v>
          </cell>
          <cell r="H5" t="str">
            <v>V пр-ва, тн.</v>
          </cell>
          <cell r="I5" t="str">
            <v>V пр-ва, тн.</v>
          </cell>
        </row>
        <row r="6">
          <cell r="A6" t="str">
            <v>Объем производства, тонн</v>
          </cell>
          <cell r="B6">
            <v>200498</v>
          </cell>
          <cell r="C6">
            <v>217230.3</v>
          </cell>
          <cell r="D6">
            <v>166648.7</v>
          </cell>
          <cell r="E6">
            <v>226681.1</v>
          </cell>
          <cell r="F6">
            <v>235023</v>
          </cell>
          <cell r="G6">
            <v>243652.6</v>
          </cell>
          <cell r="H6">
            <v>240688.2</v>
          </cell>
          <cell r="I6">
            <v>244642.1</v>
          </cell>
        </row>
        <row r="7">
          <cell r="A7" t="str">
            <v>Сырой известняк</v>
          </cell>
          <cell r="B7">
            <v>4008107.09</v>
          </cell>
          <cell r="C7">
            <v>3878667.27</v>
          </cell>
          <cell r="D7">
            <v>3658952.42</v>
          </cell>
          <cell r="E7">
            <v>4576310.18</v>
          </cell>
          <cell r="F7">
            <v>4835099.15</v>
          </cell>
          <cell r="G7">
            <v>4734069</v>
          </cell>
          <cell r="H7">
            <v>4596550.65</v>
          </cell>
          <cell r="I7">
            <v>4938873.91</v>
          </cell>
        </row>
        <row r="8">
          <cell r="A8" t="str">
            <v>Отходы самовывоз</v>
          </cell>
          <cell r="B8">
            <v>-13824</v>
          </cell>
          <cell r="C8">
            <v>-11178</v>
          </cell>
          <cell r="D8">
            <v>-19800</v>
          </cell>
          <cell r="E8">
            <v>-21807</v>
          </cell>
          <cell r="F8">
            <v>-68695</v>
          </cell>
          <cell r="G8">
            <v>-119608</v>
          </cell>
          <cell r="H8">
            <v>-16020</v>
          </cell>
          <cell r="I8">
            <v>-12389.4</v>
          </cell>
        </row>
        <row r="9">
          <cell r="A9" t="str">
            <v>Готовая продукция</v>
          </cell>
          <cell r="B9">
            <v>3994283.09</v>
          </cell>
          <cell r="C9">
            <v>3867489.27</v>
          </cell>
          <cell r="D9">
            <v>3639152</v>
          </cell>
          <cell r="E9">
            <v>4554503.18</v>
          </cell>
          <cell r="F9">
            <v>4766404.15</v>
          </cell>
          <cell r="G9">
            <v>4614461</v>
          </cell>
          <cell r="H9">
            <v>4580530.65</v>
          </cell>
          <cell r="I9">
            <v>4926484.51</v>
          </cell>
        </row>
        <row r="10">
          <cell r="A10" t="str">
            <v>Бензин</v>
          </cell>
          <cell r="B10">
            <v>99.11</v>
          </cell>
          <cell r="C10">
            <v>91.44</v>
          </cell>
          <cell r="D10">
            <v>0</v>
          </cell>
          <cell r="E10">
            <v>125.75</v>
          </cell>
          <cell r="F10">
            <v>0</v>
          </cell>
          <cell r="G10">
            <v>0</v>
          </cell>
          <cell r="H10">
            <v>136.97</v>
          </cell>
          <cell r="I10">
            <v>0</v>
          </cell>
        </row>
        <row r="11">
          <cell r="A11" t="str">
            <v>Дизтопливо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Электроэнергия</v>
          </cell>
          <cell r="B12">
            <v>189009.24</v>
          </cell>
          <cell r="C12">
            <v>190591.27</v>
          </cell>
          <cell r="D12">
            <v>191806.6</v>
          </cell>
          <cell r="E12">
            <v>194692</v>
          </cell>
          <cell r="F12">
            <v>219818</v>
          </cell>
          <cell r="G12">
            <v>218947</v>
          </cell>
          <cell r="H12">
            <v>259851</v>
          </cell>
          <cell r="I12">
            <v>265474</v>
          </cell>
        </row>
        <row r="13">
          <cell r="A13" t="str">
            <v>Ремонтный фонд</v>
          </cell>
          <cell r="B13">
            <v>183023.3</v>
          </cell>
          <cell r="C13">
            <v>132973.5</v>
          </cell>
          <cell r="D13">
            <v>212790.2</v>
          </cell>
          <cell r="E13">
            <v>303933.4</v>
          </cell>
          <cell r="F13">
            <v>318253</v>
          </cell>
          <cell r="G13">
            <v>383452</v>
          </cell>
          <cell r="H13">
            <v>391224</v>
          </cell>
          <cell r="I13">
            <v>295567</v>
          </cell>
        </row>
        <row r="14">
          <cell r="A14" t="str">
            <v>     в том числе:</v>
          </cell>
        </row>
        <row r="15">
          <cell r="A15" t="str">
            <v> -материалы на капремонт</v>
          </cell>
          <cell r="B15">
            <v>0</v>
          </cell>
          <cell r="C15">
            <v>0</v>
          </cell>
          <cell r="D15">
            <v>0</v>
          </cell>
          <cell r="E15">
            <v>10000</v>
          </cell>
          <cell r="F15">
            <v>85000</v>
          </cell>
          <cell r="G15">
            <v>82400</v>
          </cell>
          <cell r="H15">
            <v>20000</v>
          </cell>
          <cell r="I15">
            <v>44700</v>
          </cell>
        </row>
        <row r="16">
          <cell r="A16" t="str">
            <v> -материалы и запчасти на тек.ремонт</v>
          </cell>
          <cell r="B16">
            <v>36785</v>
          </cell>
          <cell r="C16">
            <v>37695</v>
          </cell>
          <cell r="D16">
            <v>102768</v>
          </cell>
          <cell r="E16">
            <v>159842</v>
          </cell>
          <cell r="F16">
            <v>171665</v>
          </cell>
          <cell r="G16">
            <v>168500</v>
          </cell>
          <cell r="H16">
            <v>250000</v>
          </cell>
          <cell r="I16">
            <v>146630</v>
          </cell>
        </row>
        <row r="17">
          <cell r="A17" t="str">
            <v> -услуги РСУ</v>
          </cell>
          <cell r="B17">
            <v>8226</v>
          </cell>
          <cell r="C17">
            <v>8226</v>
          </cell>
          <cell r="D17">
            <v>7822</v>
          </cell>
          <cell r="E17">
            <v>2173</v>
          </cell>
          <cell r="F17">
            <v>3121</v>
          </cell>
          <cell r="G17">
            <v>6552</v>
          </cell>
          <cell r="H17">
            <v>16224</v>
          </cell>
          <cell r="I17">
            <v>7837</v>
          </cell>
        </row>
        <row r="18">
          <cell r="A18" t="str">
            <v> -услуги ЭМЦ</v>
          </cell>
          <cell r="B18">
            <v>125400.3</v>
          </cell>
          <cell r="C18">
            <v>74128.5</v>
          </cell>
          <cell r="D18">
            <v>102200.2</v>
          </cell>
          <cell r="E18">
            <v>116318.4</v>
          </cell>
          <cell r="F18">
            <v>43467</v>
          </cell>
          <cell r="G18">
            <v>106500</v>
          </cell>
          <cell r="H18">
            <v>105000</v>
          </cell>
          <cell r="I18">
            <v>86000</v>
          </cell>
        </row>
        <row r="19">
          <cell r="A19" t="str">
            <v> -услуги сторонних организаций</v>
          </cell>
          <cell r="B19">
            <v>12612</v>
          </cell>
          <cell r="C19">
            <v>12924</v>
          </cell>
          <cell r="D19">
            <v>0</v>
          </cell>
          <cell r="E19">
            <v>15600</v>
          </cell>
          <cell r="F19">
            <v>15000</v>
          </cell>
          <cell r="G19">
            <v>19500</v>
          </cell>
          <cell r="H19">
            <v>0</v>
          </cell>
          <cell r="I19">
            <v>10400</v>
          </cell>
        </row>
        <row r="20">
          <cell r="A20" t="str">
            <v>Содержание основных средств</v>
          </cell>
          <cell r="B20">
            <v>222684.65</v>
          </cell>
          <cell r="C20">
            <v>207694.72</v>
          </cell>
          <cell r="D20">
            <v>189577.03</v>
          </cell>
          <cell r="E20">
            <v>231553.33000000002</v>
          </cell>
          <cell r="F20">
            <v>172601.21999999997</v>
          </cell>
          <cell r="G20">
            <v>148525</v>
          </cell>
          <cell r="H20">
            <v>165839.83</v>
          </cell>
          <cell r="I20">
            <v>177723.05</v>
          </cell>
        </row>
        <row r="21">
          <cell r="A21" t="str">
            <v>     в том числе:</v>
          </cell>
        </row>
        <row r="22">
          <cell r="A22" t="str">
            <v> -материалы</v>
          </cell>
          <cell r="B22">
            <v>18010.39</v>
          </cell>
          <cell r="C22">
            <v>41805.08</v>
          </cell>
          <cell r="D22">
            <v>29279.23</v>
          </cell>
          <cell r="E22">
            <v>18561.54</v>
          </cell>
          <cell r="F22">
            <v>26750.37</v>
          </cell>
          <cell r="G22">
            <v>26114</v>
          </cell>
          <cell r="H22">
            <v>10550.33</v>
          </cell>
          <cell r="I22">
            <v>32866.4</v>
          </cell>
        </row>
        <row r="23">
          <cell r="A23" t="str">
            <v> -масла и смазки</v>
          </cell>
          <cell r="B23">
            <v>11481.26</v>
          </cell>
          <cell r="C23">
            <v>196.64</v>
          </cell>
          <cell r="D23">
            <v>344.6</v>
          </cell>
          <cell r="E23">
            <v>10734.85</v>
          </cell>
          <cell r="F23">
            <v>15668.55</v>
          </cell>
          <cell r="G23">
            <v>5617</v>
          </cell>
          <cell r="H23">
            <v>3973.5</v>
          </cell>
          <cell r="I23">
            <v>478.65</v>
          </cell>
        </row>
        <row r="24">
          <cell r="A24" t="str">
            <v> -продукция на собственные нужды</v>
          </cell>
          <cell r="B24">
            <v>0</v>
          </cell>
          <cell r="C24">
            <v>200</v>
          </cell>
          <cell r="D24">
            <v>630</v>
          </cell>
          <cell r="E24">
            <v>3885</v>
          </cell>
          <cell r="F24">
            <v>209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 -услуги Ситовской котельной</v>
          </cell>
          <cell r="B25">
            <v>168978</v>
          </cell>
          <cell r="C25">
            <v>143068</v>
          </cell>
          <cell r="D25">
            <v>140914</v>
          </cell>
          <cell r="E25">
            <v>181451</v>
          </cell>
          <cell r="F25">
            <v>110978</v>
          </cell>
          <cell r="G25">
            <v>95326</v>
          </cell>
          <cell r="H25">
            <v>129722</v>
          </cell>
          <cell r="I25">
            <v>119049</v>
          </cell>
        </row>
        <row r="26">
          <cell r="A26" t="str">
            <v> -услуги КИП, РИП и метрологии</v>
          </cell>
          <cell r="B26">
            <v>2735</v>
          </cell>
          <cell r="C26">
            <v>2377</v>
          </cell>
          <cell r="D26">
            <v>2455</v>
          </cell>
          <cell r="E26">
            <v>1902.94</v>
          </cell>
          <cell r="F26">
            <v>1972</v>
          </cell>
          <cell r="G26">
            <v>2064</v>
          </cell>
          <cell r="H26">
            <v>3086</v>
          </cell>
          <cell r="I26">
            <v>2159</v>
          </cell>
        </row>
        <row r="27">
          <cell r="A27" t="str">
            <v> -услуги УТД и С</v>
          </cell>
          <cell r="B27">
            <v>8196</v>
          </cell>
          <cell r="C27">
            <v>6743</v>
          </cell>
          <cell r="D27">
            <v>7764</v>
          </cell>
          <cell r="E27">
            <v>7598</v>
          </cell>
          <cell r="F27">
            <v>8874</v>
          </cell>
          <cell r="G27">
            <v>6427</v>
          </cell>
          <cell r="H27">
            <v>7945</v>
          </cell>
          <cell r="I27">
            <v>8224</v>
          </cell>
        </row>
        <row r="28">
          <cell r="A28" t="str">
            <v> -вода и стоки</v>
          </cell>
          <cell r="B28">
            <v>12724</v>
          </cell>
          <cell r="C28">
            <v>12535</v>
          </cell>
          <cell r="D28">
            <v>7752</v>
          </cell>
          <cell r="E28">
            <v>7229</v>
          </cell>
          <cell r="F28">
            <v>7793</v>
          </cell>
          <cell r="G28">
            <v>12477</v>
          </cell>
          <cell r="H28">
            <v>10449</v>
          </cell>
          <cell r="I28">
            <v>14736</v>
          </cell>
        </row>
        <row r="29">
          <cell r="A29" t="str">
            <v> -услуги сторонних организаций</v>
          </cell>
          <cell r="B29">
            <v>560</v>
          </cell>
          <cell r="C29">
            <v>770</v>
          </cell>
          <cell r="D29">
            <v>438.2</v>
          </cell>
          <cell r="E29">
            <v>191</v>
          </cell>
          <cell r="F29">
            <v>356.3</v>
          </cell>
          <cell r="G29">
            <v>500</v>
          </cell>
          <cell r="H29">
            <v>114</v>
          </cell>
          <cell r="I29">
            <v>210</v>
          </cell>
        </row>
        <row r="30">
          <cell r="A30" t="str">
            <v>Инструмент и инвентарь</v>
          </cell>
          <cell r="B30">
            <v>27070.65</v>
          </cell>
          <cell r="C30">
            <v>18993.41</v>
          </cell>
          <cell r="D30">
            <v>17225.58</v>
          </cell>
          <cell r="E30">
            <v>7571.55</v>
          </cell>
          <cell r="F30">
            <v>11492.21</v>
          </cell>
          <cell r="G30">
            <v>47341</v>
          </cell>
          <cell r="H30">
            <v>34468.13</v>
          </cell>
          <cell r="I30">
            <v>10735.78</v>
          </cell>
        </row>
        <row r="31">
          <cell r="A31" t="str">
            <v>Амортизация основных средств</v>
          </cell>
          <cell r="B31">
            <v>81719</v>
          </cell>
          <cell r="C31">
            <v>81773</v>
          </cell>
          <cell r="D31">
            <v>81773</v>
          </cell>
          <cell r="E31">
            <v>81773</v>
          </cell>
          <cell r="F31">
            <v>84434</v>
          </cell>
          <cell r="G31">
            <v>86774</v>
          </cell>
          <cell r="H31">
            <v>86401</v>
          </cell>
          <cell r="I31">
            <v>86561</v>
          </cell>
        </row>
        <row r="32">
          <cell r="A32" t="str">
            <v>Фонд оплаты труда</v>
          </cell>
          <cell r="B32">
            <v>171055.28</v>
          </cell>
          <cell r="C32">
            <v>176023.14</v>
          </cell>
          <cell r="D32">
            <v>152914.53</v>
          </cell>
          <cell r="E32">
            <v>177743.15</v>
          </cell>
          <cell r="F32">
            <v>235310.3</v>
          </cell>
          <cell r="G32">
            <v>236838</v>
          </cell>
          <cell r="H32">
            <v>238753.61</v>
          </cell>
          <cell r="I32">
            <v>241209.46</v>
          </cell>
        </row>
        <row r="33">
          <cell r="A33" t="str">
            <v>Отчисления во внебюдж.фонды</v>
          </cell>
          <cell r="B33">
            <v>65856.08</v>
          </cell>
          <cell r="C33">
            <v>82402.17</v>
          </cell>
          <cell r="D33">
            <v>65447.41</v>
          </cell>
          <cell r="E33">
            <v>82727.69</v>
          </cell>
          <cell r="F33">
            <v>100712.81</v>
          </cell>
          <cell r="G33">
            <v>101367</v>
          </cell>
          <cell r="H33">
            <v>101823.65</v>
          </cell>
          <cell r="I33">
            <v>102081.55</v>
          </cell>
        </row>
        <row r="34">
          <cell r="A34" t="str">
            <v>Внутризаводское перемещение грузов</v>
          </cell>
          <cell r="B34">
            <v>151335.14</v>
          </cell>
          <cell r="C34">
            <v>236386.54</v>
          </cell>
          <cell r="D34">
            <v>240022.18</v>
          </cell>
          <cell r="E34">
            <v>396064</v>
          </cell>
          <cell r="F34">
            <v>216329</v>
          </cell>
          <cell r="G34">
            <v>201018</v>
          </cell>
          <cell r="H34">
            <v>162807.29</v>
          </cell>
          <cell r="I34">
            <v>212900.03</v>
          </cell>
        </row>
        <row r="35">
          <cell r="A35" t="str">
            <v>      в том числе:</v>
          </cell>
        </row>
        <row r="36">
          <cell r="A36" t="str">
            <v> -услуги хоз. транспорта (ЦПП)</v>
          </cell>
          <cell r="B36">
            <v>3361</v>
          </cell>
          <cell r="C36">
            <v>10100.54</v>
          </cell>
          <cell r="D36">
            <v>7927.18</v>
          </cell>
          <cell r="E36">
            <v>17866</v>
          </cell>
          <cell r="F36">
            <v>12094</v>
          </cell>
          <cell r="G36">
            <v>18955</v>
          </cell>
          <cell r="H36">
            <v>10577.54</v>
          </cell>
          <cell r="I36">
            <v>8140.73</v>
          </cell>
        </row>
        <row r="37">
          <cell r="A37" t="str">
            <v> -услуги техн.транспорта (ЦТТ)</v>
          </cell>
          <cell r="B37">
            <v>37489.14</v>
          </cell>
          <cell r="C37">
            <v>102522</v>
          </cell>
          <cell r="D37">
            <v>148709</v>
          </cell>
          <cell r="E37">
            <v>224537</v>
          </cell>
          <cell r="F37">
            <v>128228</v>
          </cell>
          <cell r="G37">
            <v>60896</v>
          </cell>
          <cell r="H37">
            <v>59158.75</v>
          </cell>
          <cell r="I37">
            <v>109251.3</v>
          </cell>
        </row>
        <row r="38">
          <cell r="A38" t="str">
            <v> -услуги ж.д.транспорта</v>
          </cell>
          <cell r="B38">
            <v>110485</v>
          </cell>
          <cell r="C38">
            <v>123764</v>
          </cell>
          <cell r="D38">
            <v>83386</v>
          </cell>
          <cell r="E38">
            <v>153661</v>
          </cell>
          <cell r="F38">
            <v>76007</v>
          </cell>
          <cell r="G38">
            <v>121167</v>
          </cell>
          <cell r="H38">
            <v>93071</v>
          </cell>
          <cell r="I38">
            <v>95508</v>
          </cell>
        </row>
        <row r="39">
          <cell r="A39" t="str">
            <v>Прочие расходы</v>
          </cell>
          <cell r="B39">
            <v>107549.51999999999</v>
          </cell>
          <cell r="C39">
            <v>61498.67</v>
          </cell>
          <cell r="D39">
            <v>59706.79</v>
          </cell>
          <cell r="E39">
            <v>58322.909999999996</v>
          </cell>
          <cell r="F39">
            <v>52052.79</v>
          </cell>
          <cell r="G39">
            <v>59681</v>
          </cell>
          <cell r="H39">
            <v>64872.54</v>
          </cell>
          <cell r="I39">
            <v>63545.34</v>
          </cell>
        </row>
        <row r="40">
          <cell r="A40" t="str">
            <v>      в том числе:</v>
          </cell>
        </row>
        <row r="41">
          <cell r="A41" t="str">
            <v>Спецодежда, питание, мыло и т.д.</v>
          </cell>
          <cell r="B41">
            <v>39753.68</v>
          </cell>
          <cell r="C41">
            <v>8196.67</v>
          </cell>
          <cell r="D41">
            <v>7719.79</v>
          </cell>
          <cell r="E41">
            <v>2715.06</v>
          </cell>
          <cell r="F41">
            <v>4168.79</v>
          </cell>
          <cell r="G41">
            <v>12351</v>
          </cell>
          <cell r="H41">
            <v>12401.68</v>
          </cell>
          <cell r="I41">
            <v>10443.34</v>
          </cell>
        </row>
        <row r="42">
          <cell r="A42" t="str">
            <v>Услуги Ситовского быткомбината</v>
          </cell>
          <cell r="B42">
            <v>28591</v>
          </cell>
          <cell r="C42">
            <v>25676</v>
          </cell>
          <cell r="D42">
            <v>24361</v>
          </cell>
          <cell r="E42">
            <v>24340</v>
          </cell>
          <cell r="F42">
            <v>20258</v>
          </cell>
          <cell r="G42">
            <v>19704</v>
          </cell>
          <cell r="H42">
            <v>22217</v>
          </cell>
          <cell r="I42">
            <v>25101</v>
          </cell>
        </row>
        <row r="43">
          <cell r="A43" t="str">
            <v>Плата за землю</v>
          </cell>
          <cell r="B43">
            <v>27626</v>
          </cell>
          <cell r="C43">
            <v>27626</v>
          </cell>
          <cell r="D43">
            <v>27626</v>
          </cell>
          <cell r="E43">
            <v>27626</v>
          </cell>
          <cell r="F43">
            <v>27626</v>
          </cell>
          <cell r="G43">
            <v>27626</v>
          </cell>
          <cell r="H43">
            <v>30253.86</v>
          </cell>
          <cell r="I43">
            <v>28001</v>
          </cell>
        </row>
        <row r="44">
          <cell r="A44" t="str">
            <v>Прочие денежные расходы</v>
          </cell>
          <cell r="B44">
            <v>11578.84</v>
          </cell>
          <cell r="C44">
            <v>0</v>
          </cell>
          <cell r="D44">
            <v>0</v>
          </cell>
          <cell r="E44">
            <v>3641.85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Всего </v>
          </cell>
          <cell r="B45">
            <v>5193685.06</v>
          </cell>
          <cell r="C45">
            <v>5055917.13</v>
          </cell>
          <cell r="D45">
            <v>4850415.32</v>
          </cell>
          <cell r="E45">
            <v>6089009.960000001</v>
          </cell>
          <cell r="F45">
            <v>6177407.4799999995</v>
          </cell>
          <cell r="G45">
            <v>6098404</v>
          </cell>
          <cell r="H45">
            <v>6086708.670000001</v>
          </cell>
          <cell r="I45">
            <v>6382281.72</v>
          </cell>
        </row>
        <row r="46">
          <cell r="A46" t="str">
            <v>Внепроизводственные расходы</v>
          </cell>
          <cell r="B46">
            <v>1335340.6500000001</v>
          </cell>
          <cell r="C46">
            <v>1303266.35</v>
          </cell>
          <cell r="D46">
            <v>1232257.1099999999</v>
          </cell>
          <cell r="E46">
            <v>1243145.0999999999</v>
          </cell>
          <cell r="F46">
            <v>1339208.47</v>
          </cell>
          <cell r="G46">
            <v>1586274</v>
          </cell>
          <cell r="H46">
            <v>1157551.8</v>
          </cell>
          <cell r="I46">
            <v>1282461.71</v>
          </cell>
        </row>
        <row r="47">
          <cell r="A47" t="str">
            <v>Итого по цеху без общезаводских</v>
          </cell>
          <cell r="B47">
            <v>6529025.71</v>
          </cell>
          <cell r="C47">
            <v>6359183.48</v>
          </cell>
          <cell r="D47">
            <v>6082672.43</v>
          </cell>
          <cell r="E47">
            <v>7332155.0600000005</v>
          </cell>
          <cell r="F47">
            <v>7516615.949999999</v>
          </cell>
          <cell r="G47">
            <v>7684678</v>
          </cell>
          <cell r="H47">
            <v>7244260.470000001</v>
          </cell>
          <cell r="I47">
            <v>7664743.43</v>
          </cell>
        </row>
        <row r="48">
          <cell r="A48" t="str">
            <v>Общезаводские расходы</v>
          </cell>
          <cell r="B48">
            <v>984734</v>
          </cell>
          <cell r="C48">
            <v>910677</v>
          </cell>
          <cell r="D48">
            <v>1066777</v>
          </cell>
          <cell r="E48">
            <v>923000</v>
          </cell>
          <cell r="F48">
            <v>1013803</v>
          </cell>
          <cell r="G48">
            <v>1266137</v>
          </cell>
          <cell r="H48">
            <v>1049600</v>
          </cell>
          <cell r="I48">
            <v>1197287.79</v>
          </cell>
        </row>
        <row r="49">
          <cell r="A49" t="str">
            <v>Продукция на собственные нужды</v>
          </cell>
          <cell r="B49">
            <v>-6942</v>
          </cell>
          <cell r="C49">
            <v>-48200</v>
          </cell>
          <cell r="D49">
            <v>-80010</v>
          </cell>
          <cell r="E49">
            <v>-180033</v>
          </cell>
          <cell r="F49">
            <v>-100453</v>
          </cell>
          <cell r="G49">
            <v>-58539</v>
          </cell>
          <cell r="H49">
            <v>0</v>
          </cell>
          <cell r="I49">
            <v>-111274</v>
          </cell>
        </row>
        <row r="50">
          <cell r="A50" t="str">
            <v>Итого</v>
          </cell>
          <cell r="B50">
            <v>7506817.71</v>
          </cell>
          <cell r="C50">
            <v>7221660.48</v>
          </cell>
          <cell r="D50">
            <v>7069439.43</v>
          </cell>
          <cell r="E50">
            <v>8075122.0600000005</v>
          </cell>
          <cell r="F50">
            <v>8429965.95</v>
          </cell>
          <cell r="G50">
            <v>8892276</v>
          </cell>
          <cell r="H50">
            <v>8293860.470000001</v>
          </cell>
          <cell r="I50">
            <v>8750757.219999999</v>
          </cell>
        </row>
        <row r="51">
          <cell r="A51" t="str">
            <v>Калькуляция затрат на отгрузку готовой продукции</v>
          </cell>
        </row>
        <row r="53">
          <cell r="A53" t="str">
            <v> Статьи   затрат</v>
          </cell>
          <cell r="B53" t="str">
            <v>Январь</v>
          </cell>
          <cell r="C53" t="str">
            <v>Февраль</v>
          </cell>
          <cell r="D53" t="str">
            <v>Март</v>
          </cell>
          <cell r="E53" t="str">
            <v>Апрель</v>
          </cell>
          <cell r="F53" t="str">
            <v>Май</v>
          </cell>
          <cell r="G53" t="str">
            <v>Июнь</v>
          </cell>
          <cell r="H53" t="str">
            <v>Июль</v>
          </cell>
          <cell r="I53" t="str">
            <v>Август </v>
          </cell>
        </row>
        <row r="54">
          <cell r="B54" t="str">
            <v>V отгрузки, тн.</v>
          </cell>
          <cell r="C54" t="str">
            <v>V отгрузки, тн.</v>
          </cell>
          <cell r="D54" t="str">
            <v>V отгрузки, тн.</v>
          </cell>
          <cell r="E54" t="str">
            <v>V отгрузки, тн.</v>
          </cell>
          <cell r="F54" t="str">
            <v>V отгрузки, тн.</v>
          </cell>
          <cell r="G54" t="str">
            <v>V отгрузки, тн.</v>
          </cell>
          <cell r="H54" t="str">
            <v>V отгрузки, тн.</v>
          </cell>
          <cell r="I54" t="str">
            <v>V отгрузки, тн.</v>
          </cell>
        </row>
        <row r="55">
          <cell r="A55" t="str">
            <v>Объем отгрузки, тонн</v>
          </cell>
          <cell r="B55">
            <v>193012.7</v>
          </cell>
          <cell r="C55">
            <v>195344</v>
          </cell>
          <cell r="D55">
            <v>157156.9</v>
          </cell>
          <cell r="E55">
            <v>205798</v>
          </cell>
          <cell r="F55">
            <v>226456.6</v>
          </cell>
          <cell r="G55">
            <v>246431.2</v>
          </cell>
          <cell r="H55">
            <v>243565.5</v>
          </cell>
          <cell r="I55">
            <v>234108.6</v>
          </cell>
        </row>
        <row r="56">
          <cell r="A56" t="str">
            <v>Дизтопливо</v>
          </cell>
          <cell r="B56">
            <v>3749.93</v>
          </cell>
          <cell r="C56">
            <v>5395.77</v>
          </cell>
          <cell r="D56">
            <v>5021.56</v>
          </cell>
          <cell r="E56">
            <v>7099.55</v>
          </cell>
          <cell r="F56">
            <v>7159.85</v>
          </cell>
          <cell r="G56">
            <v>6101</v>
          </cell>
          <cell r="H56">
            <v>3849.56</v>
          </cell>
          <cell r="I56">
            <v>9867.09</v>
          </cell>
        </row>
        <row r="57">
          <cell r="A57" t="str">
            <v>Электроэнергия</v>
          </cell>
          <cell r="B57">
            <v>13177</v>
          </cell>
          <cell r="C57">
            <v>21945</v>
          </cell>
          <cell r="D57">
            <v>14996</v>
          </cell>
          <cell r="E57">
            <v>19309</v>
          </cell>
          <cell r="F57">
            <v>19312</v>
          </cell>
          <cell r="G57">
            <v>16501</v>
          </cell>
          <cell r="H57">
            <v>20465</v>
          </cell>
          <cell r="I57">
            <v>19150</v>
          </cell>
        </row>
        <row r="58">
          <cell r="A58" t="str">
            <v>Ремонтный фонд</v>
          </cell>
          <cell r="B58">
            <v>4204</v>
          </cell>
          <cell r="C58">
            <v>4308</v>
          </cell>
          <cell r="D58">
            <v>53000</v>
          </cell>
          <cell r="E58">
            <v>4000</v>
          </cell>
          <cell r="F58">
            <v>250000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     в том числе:</v>
          </cell>
        </row>
        <row r="60">
          <cell r="A60" t="str">
            <v> -материалы на капремонт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250000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 -материалы и запчасти на тек.ремонт</v>
          </cell>
          <cell r="B61">
            <v>4204</v>
          </cell>
          <cell r="C61">
            <v>4308</v>
          </cell>
          <cell r="D61">
            <v>53000</v>
          </cell>
          <cell r="E61">
            <v>4000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Содержание основных средств</v>
          </cell>
          <cell r="B62">
            <v>24784.51</v>
          </cell>
          <cell r="C62">
            <v>0</v>
          </cell>
          <cell r="D62">
            <v>0</v>
          </cell>
          <cell r="E62">
            <v>951.47</v>
          </cell>
          <cell r="F62">
            <v>985.64</v>
          </cell>
          <cell r="G62">
            <v>1032</v>
          </cell>
          <cell r="H62">
            <v>0</v>
          </cell>
          <cell r="I62">
            <v>1080</v>
          </cell>
        </row>
        <row r="63">
          <cell r="A63" t="str">
            <v>     в том числе:</v>
          </cell>
        </row>
        <row r="64">
          <cell r="A64" t="str">
            <v> -материалы</v>
          </cell>
          <cell r="B64">
            <v>24784.51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 -услуги сторонних организаций</v>
          </cell>
          <cell r="B65">
            <v>0</v>
          </cell>
          <cell r="C65">
            <v>0</v>
          </cell>
        </row>
        <row r="66">
          <cell r="A66" t="str">
            <v> - масла и смазки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 -услуги КИП, РИП и метрологии</v>
          </cell>
          <cell r="B67">
            <v>0</v>
          </cell>
          <cell r="C67">
            <v>0</v>
          </cell>
          <cell r="D67">
            <v>0</v>
          </cell>
          <cell r="E67">
            <v>951.47</v>
          </cell>
          <cell r="F67">
            <v>985.64</v>
          </cell>
          <cell r="G67">
            <v>1032</v>
          </cell>
          <cell r="H67">
            <v>0</v>
          </cell>
          <cell r="I67">
            <v>1080</v>
          </cell>
        </row>
        <row r="68">
          <cell r="A68" t="str">
            <v>Фонд оплаты труда</v>
          </cell>
          <cell r="B68">
            <v>86309.89</v>
          </cell>
          <cell r="C68">
            <v>77748.61</v>
          </cell>
          <cell r="D68">
            <v>66731.12</v>
          </cell>
          <cell r="E68">
            <v>71776.25</v>
          </cell>
          <cell r="F68">
            <v>83460.73000000001</v>
          </cell>
          <cell r="G68">
            <v>87291</v>
          </cell>
          <cell r="H68">
            <v>92932.99</v>
          </cell>
          <cell r="I68">
            <v>99156.19</v>
          </cell>
        </row>
        <row r="69">
          <cell r="A69" t="str">
            <v>Отчисления во внебюдж. фонды</v>
          </cell>
          <cell r="B69">
            <v>33229.31</v>
          </cell>
          <cell r="C69">
            <v>24338.6</v>
          </cell>
          <cell r="D69">
            <v>27520.43</v>
          </cell>
          <cell r="E69">
            <v>29976.13</v>
          </cell>
          <cell r="F69">
            <v>33832.58</v>
          </cell>
          <cell r="G69">
            <v>36169</v>
          </cell>
          <cell r="H69">
            <v>38823.92</v>
          </cell>
          <cell r="I69">
            <v>41893.65</v>
          </cell>
        </row>
        <row r="70">
          <cell r="A70" t="str">
            <v>Внутризаводское перемещение грузов</v>
          </cell>
          <cell r="B70">
            <v>1072791</v>
          </cell>
          <cell r="C70">
            <v>1073934</v>
          </cell>
          <cell r="D70">
            <v>958552</v>
          </cell>
          <cell r="E70">
            <v>1039327.55</v>
          </cell>
          <cell r="F70">
            <v>865717</v>
          </cell>
          <cell r="G70">
            <v>1352723</v>
          </cell>
          <cell r="H70">
            <v>919572.89</v>
          </cell>
          <cell r="I70">
            <v>983528</v>
          </cell>
        </row>
        <row r="71">
          <cell r="A71" t="str">
            <v>      в том числе:</v>
          </cell>
        </row>
        <row r="72">
          <cell r="A72" t="str">
            <v> -услуги хоз. транспорта (ЦПП)</v>
          </cell>
          <cell r="B72">
            <v>879</v>
          </cell>
          <cell r="C72">
            <v>0</v>
          </cell>
          <cell r="D72">
            <v>0</v>
          </cell>
          <cell r="E72">
            <v>447</v>
          </cell>
          <cell r="F72">
            <v>970</v>
          </cell>
          <cell r="G72">
            <v>1136</v>
          </cell>
          <cell r="H72">
            <v>0</v>
          </cell>
          <cell r="I72">
            <v>0</v>
          </cell>
        </row>
        <row r="73">
          <cell r="A73" t="str">
            <v> -услуги тех. транспорта (ЦТТ)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919572.89</v>
          </cell>
          <cell r="I73">
            <v>0</v>
          </cell>
        </row>
        <row r="74">
          <cell r="A74" t="str">
            <v> -услуги ж.д.транспорта</v>
          </cell>
          <cell r="B74">
            <v>1071912</v>
          </cell>
          <cell r="C74">
            <v>1073934</v>
          </cell>
          <cell r="D74">
            <v>958552</v>
          </cell>
          <cell r="E74">
            <v>1038880.55</v>
          </cell>
          <cell r="F74">
            <v>864747</v>
          </cell>
          <cell r="G74">
            <v>1351587</v>
          </cell>
          <cell r="H74">
            <v>0</v>
          </cell>
          <cell r="I74">
            <v>983528</v>
          </cell>
        </row>
        <row r="75">
          <cell r="A75" t="str">
            <v>Прочие расходы</v>
          </cell>
          <cell r="B75">
            <v>97095.01000000001</v>
          </cell>
          <cell r="C75">
            <v>95596.37000000001</v>
          </cell>
          <cell r="D75">
            <v>106436.00000000001</v>
          </cell>
          <cell r="E75">
            <v>70705.15</v>
          </cell>
          <cell r="F75">
            <v>78740.67</v>
          </cell>
          <cell r="G75">
            <v>86456</v>
          </cell>
          <cell r="H75">
            <v>81907.44</v>
          </cell>
          <cell r="I75">
            <v>127786.78</v>
          </cell>
        </row>
        <row r="76">
          <cell r="A76" t="str">
            <v>      в том числе:</v>
          </cell>
        </row>
        <row r="77">
          <cell r="A77" t="str">
            <v>Спецодежда,питание, мыло и т.д.</v>
          </cell>
          <cell r="B77">
            <v>264.6</v>
          </cell>
          <cell r="C77">
            <v>340.8</v>
          </cell>
          <cell r="D77">
            <v>318.6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Улуги сторонних организаций</v>
          </cell>
          <cell r="B78">
            <v>96830.41</v>
          </cell>
          <cell r="C78">
            <v>95255.57</v>
          </cell>
          <cell r="D78">
            <v>106117.40000000001</v>
          </cell>
          <cell r="E78">
            <v>70705.15</v>
          </cell>
          <cell r="F78">
            <v>0</v>
          </cell>
          <cell r="G78">
            <v>86456</v>
          </cell>
          <cell r="H78">
            <v>81907.44</v>
          </cell>
          <cell r="I78">
            <v>127786.78</v>
          </cell>
        </row>
        <row r="79">
          <cell r="A79" t="str">
            <v>Прочие денежные расходы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78740.67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Итого</v>
          </cell>
          <cell r="B80">
            <v>1335340.6500000001</v>
          </cell>
          <cell r="C80">
            <v>1303266.35</v>
          </cell>
          <cell r="D80">
            <v>1232257.1099999999</v>
          </cell>
          <cell r="E80">
            <v>1243145.0999999999</v>
          </cell>
          <cell r="F80">
            <v>1339208.47</v>
          </cell>
          <cell r="G80">
            <v>1586273</v>
          </cell>
          <cell r="H80">
            <v>1157551.8</v>
          </cell>
          <cell r="I80">
            <v>1282461.71</v>
          </cell>
        </row>
      </sheetData>
      <sheetData sheetId="22">
        <row r="2">
          <cell r="A2" t="str">
            <v>Калькуляция затрат   ЦТТ</v>
          </cell>
        </row>
        <row r="3">
          <cell r="A3" t="str">
            <v>Показатели</v>
          </cell>
          <cell r="B3" t="str">
            <v>Январь</v>
          </cell>
          <cell r="C3" t="str">
            <v>Февраль</v>
          </cell>
          <cell r="D3" t="str">
            <v>Март</v>
          </cell>
          <cell r="E3" t="str">
            <v>Апрель</v>
          </cell>
          <cell r="F3" t="str">
            <v>Май</v>
          </cell>
          <cell r="G3" t="str">
            <v>Июнь</v>
          </cell>
          <cell r="H3" t="str">
            <v>Июль</v>
          </cell>
        </row>
        <row r="4">
          <cell r="A4" t="str">
            <v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 </v>
          </cell>
          <cell r="H4" t="str">
            <v>Июль</v>
          </cell>
        </row>
        <row r="5">
          <cell r="A5" t="str">
            <v>Производство готовой продукции (тыс.т)</v>
          </cell>
          <cell r="B5" t="str">
            <v>V, тн.км</v>
          </cell>
          <cell r="C5" t="str">
            <v>V, тн.км</v>
          </cell>
          <cell r="D5" t="str">
            <v>V, тн.км</v>
          </cell>
          <cell r="E5" t="str">
            <v>V, тн.км</v>
          </cell>
          <cell r="F5" t="str">
            <v>V, тн.км</v>
          </cell>
          <cell r="G5" t="str">
            <v>V, тн.км</v>
          </cell>
          <cell r="H5" t="str">
            <v>V, тн.км</v>
          </cell>
        </row>
        <row r="6">
          <cell r="A6" t="str">
            <v>Объем перевозок, тн.км</v>
          </cell>
          <cell r="B6">
            <v>592254</v>
          </cell>
          <cell r="C6">
            <v>749334</v>
          </cell>
          <cell r="D6">
            <v>675512</v>
          </cell>
          <cell r="E6">
            <v>870371</v>
          </cell>
          <cell r="F6">
            <v>881545</v>
          </cell>
          <cell r="G6">
            <v>806979</v>
          </cell>
          <cell r="H6">
            <v>852326</v>
          </cell>
        </row>
        <row r="7">
          <cell r="A7" t="str">
            <v>Бензин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553</v>
          </cell>
          <cell r="H7">
            <v>0</v>
          </cell>
        </row>
        <row r="8">
          <cell r="A8" t="str">
            <v>Дизтопливо</v>
          </cell>
          <cell r="B8">
            <v>440545.14</v>
          </cell>
          <cell r="C8">
            <v>462960.76</v>
          </cell>
          <cell r="D8">
            <v>499551.37</v>
          </cell>
          <cell r="E8">
            <v>554806.3</v>
          </cell>
          <cell r="F8">
            <v>562661.6</v>
          </cell>
          <cell r="G8">
            <v>508828</v>
          </cell>
          <cell r="H8">
            <v>534076.41</v>
          </cell>
        </row>
        <row r="9">
          <cell r="A9" t="str">
            <v>Электроэнергия</v>
          </cell>
          <cell r="B9">
            <v>11460</v>
          </cell>
          <cell r="C9">
            <v>11497</v>
          </cell>
          <cell r="D9">
            <v>13094</v>
          </cell>
          <cell r="E9">
            <v>5781</v>
          </cell>
          <cell r="F9">
            <v>5587</v>
          </cell>
          <cell r="G9">
            <v>4326</v>
          </cell>
          <cell r="H9">
            <v>5801</v>
          </cell>
        </row>
        <row r="10">
          <cell r="A10" t="str">
            <v>Ремонтный фонд</v>
          </cell>
          <cell r="B10">
            <v>254668</v>
          </cell>
          <cell r="C10">
            <v>322772.5</v>
          </cell>
          <cell r="D10">
            <v>531595.2</v>
          </cell>
          <cell r="E10">
            <v>381549.4</v>
          </cell>
          <cell r="F10">
            <v>306329.2</v>
          </cell>
          <cell r="G10">
            <v>508979</v>
          </cell>
          <cell r="H10">
            <v>330951</v>
          </cell>
        </row>
        <row r="11">
          <cell r="A11" t="str">
            <v>     в том числе:</v>
          </cell>
          <cell r="B11">
            <v>8880</v>
          </cell>
          <cell r="C11">
            <v>9439</v>
          </cell>
          <cell r="D11">
            <v>7390</v>
          </cell>
          <cell r="E11">
            <v>10709</v>
          </cell>
          <cell r="F11">
            <v>10052</v>
          </cell>
          <cell r="G11">
            <v>10283</v>
          </cell>
          <cell r="H11">
            <v>10117</v>
          </cell>
        </row>
        <row r="12">
          <cell r="A12" t="str">
            <v> -материалы на капремонт оборудования</v>
          </cell>
          <cell r="B12">
            <v>125000</v>
          </cell>
          <cell r="C12">
            <v>125000</v>
          </cell>
          <cell r="D12">
            <v>208108</v>
          </cell>
          <cell r="E12">
            <v>105165</v>
          </cell>
          <cell r="F12">
            <v>88938</v>
          </cell>
          <cell r="G12">
            <v>113025</v>
          </cell>
          <cell r="H12">
            <v>116154</v>
          </cell>
        </row>
        <row r="13">
          <cell r="A13" t="str">
            <v> -материалы на капремонт зданий и сооруж.</v>
          </cell>
          <cell r="B13">
            <v>0</v>
          </cell>
          <cell r="C13">
            <v>0</v>
          </cell>
          <cell r="D13">
            <v>0</v>
          </cell>
          <cell r="E13">
            <v>20000</v>
          </cell>
          <cell r="F13">
            <v>20000</v>
          </cell>
          <cell r="G13">
            <v>20000</v>
          </cell>
          <cell r="H13">
            <v>21000</v>
          </cell>
        </row>
        <row r="14">
          <cell r="A14" t="str">
            <v> -материалы и запчасти на тек.ремонт</v>
          </cell>
          <cell r="B14">
            <v>110355</v>
          </cell>
          <cell r="C14">
            <v>113085</v>
          </cell>
          <cell r="D14">
            <v>207185</v>
          </cell>
          <cell r="E14">
            <v>213500</v>
          </cell>
          <cell r="F14">
            <v>167150</v>
          </cell>
          <cell r="G14">
            <v>336100</v>
          </cell>
          <cell r="H14">
            <v>120079</v>
          </cell>
        </row>
        <row r="15">
          <cell r="A15" t="str">
            <v> -услуги РСУ</v>
          </cell>
          <cell r="B15">
            <v>4113</v>
          </cell>
          <cell r="C15">
            <v>4113</v>
          </cell>
          <cell r="D15">
            <v>5215</v>
          </cell>
          <cell r="E15">
            <v>2173</v>
          </cell>
          <cell r="F15">
            <v>4161</v>
          </cell>
          <cell r="G15">
            <v>3854</v>
          </cell>
          <cell r="H15">
            <v>3718</v>
          </cell>
        </row>
        <row r="16">
          <cell r="A16" t="str">
            <v> -услуги ЭМЦ</v>
          </cell>
          <cell r="B16">
            <v>15200</v>
          </cell>
          <cell r="C16">
            <v>80574.5</v>
          </cell>
          <cell r="D16">
            <v>111087.2</v>
          </cell>
          <cell r="E16">
            <v>40711.4</v>
          </cell>
          <cell r="F16">
            <v>26080.2</v>
          </cell>
          <cell r="G16">
            <v>36000</v>
          </cell>
          <cell r="H16">
            <v>70000</v>
          </cell>
        </row>
        <row r="17">
          <cell r="A17" t="str">
            <v>Содержание основных средств</v>
          </cell>
          <cell r="B17">
            <v>161083.71</v>
          </cell>
          <cell r="C17">
            <v>153603.22</v>
          </cell>
          <cell r="D17">
            <v>239188.86000000002</v>
          </cell>
          <cell r="E17">
            <v>230630.75</v>
          </cell>
          <cell r="F17">
            <v>197710.95</v>
          </cell>
          <cell r="G17">
            <v>194591</v>
          </cell>
          <cell r="H17">
            <v>234497.66999999998</v>
          </cell>
        </row>
        <row r="18">
          <cell r="A18" t="str">
            <v>     в том числе:</v>
          </cell>
        </row>
        <row r="19">
          <cell r="A19" t="str">
            <v> -материалы</v>
          </cell>
          <cell r="B19">
            <v>2837.13</v>
          </cell>
          <cell r="C19">
            <v>20581.6</v>
          </cell>
          <cell r="D19">
            <v>39428.31</v>
          </cell>
          <cell r="E19">
            <v>8653.18</v>
          </cell>
          <cell r="F19">
            <v>14727.86</v>
          </cell>
          <cell r="G19">
            <v>10889</v>
          </cell>
          <cell r="H19">
            <v>9109.09</v>
          </cell>
        </row>
        <row r="20">
          <cell r="A20" t="str">
            <v> -масла и смазки</v>
          </cell>
          <cell r="B20">
            <v>96482.92</v>
          </cell>
          <cell r="C20">
            <v>80005.02</v>
          </cell>
          <cell r="D20">
            <v>146392.79</v>
          </cell>
          <cell r="E20">
            <v>159921.1</v>
          </cell>
          <cell r="F20">
            <v>130961.59</v>
          </cell>
          <cell r="G20">
            <v>138373</v>
          </cell>
          <cell r="H20">
            <v>179707.58</v>
          </cell>
        </row>
        <row r="21">
          <cell r="A21" t="str">
            <v> -продукция на собственные нужды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215</v>
          </cell>
        </row>
        <row r="22">
          <cell r="A22" t="str">
            <v> -услуги Ситовской котельной</v>
          </cell>
          <cell r="B22">
            <v>51375</v>
          </cell>
          <cell r="C22">
            <v>43498</v>
          </cell>
          <cell r="D22">
            <v>42843</v>
          </cell>
          <cell r="E22">
            <v>49560</v>
          </cell>
          <cell r="F22">
            <v>30311</v>
          </cell>
          <cell r="G22">
            <v>26036</v>
          </cell>
          <cell r="H22">
            <v>35431</v>
          </cell>
        </row>
        <row r="23">
          <cell r="A23" t="str">
            <v> -услуги КИП, РИП и метрологии</v>
          </cell>
          <cell r="B23">
            <v>911.66</v>
          </cell>
          <cell r="C23">
            <v>792</v>
          </cell>
          <cell r="D23">
            <v>818.76</v>
          </cell>
          <cell r="E23">
            <v>951.47</v>
          </cell>
          <cell r="F23">
            <v>986</v>
          </cell>
          <cell r="G23">
            <v>1032</v>
          </cell>
          <cell r="H23">
            <v>1029</v>
          </cell>
        </row>
        <row r="24">
          <cell r="A24" t="str">
            <v> -услуги УТД и С</v>
          </cell>
          <cell r="B24">
            <v>5737</v>
          </cell>
          <cell r="C24">
            <v>4720</v>
          </cell>
          <cell r="D24">
            <v>5435</v>
          </cell>
          <cell r="E24">
            <v>7482</v>
          </cell>
          <cell r="F24">
            <v>8738</v>
          </cell>
          <cell r="G24">
            <v>8144</v>
          </cell>
          <cell r="H24">
            <v>7823</v>
          </cell>
        </row>
        <row r="25">
          <cell r="A25" t="str">
            <v> -вода и стоки</v>
          </cell>
          <cell r="B25">
            <v>3565</v>
          </cell>
          <cell r="C25">
            <v>3903</v>
          </cell>
          <cell r="D25">
            <v>4152</v>
          </cell>
          <cell r="E25">
            <v>3827</v>
          </cell>
          <cell r="F25">
            <v>11209</v>
          </cell>
          <cell r="G25">
            <v>8620</v>
          </cell>
          <cell r="H25">
            <v>1166</v>
          </cell>
        </row>
        <row r="26">
          <cell r="A26" t="str">
            <v> -услуги сторонних организаций</v>
          </cell>
          <cell r="B26">
            <v>175</v>
          </cell>
          <cell r="C26">
            <v>103.6</v>
          </cell>
          <cell r="D26">
            <v>119</v>
          </cell>
          <cell r="E26">
            <v>236</v>
          </cell>
          <cell r="F26">
            <v>777.5</v>
          </cell>
          <cell r="G26">
            <v>1497</v>
          </cell>
          <cell r="H26">
            <v>17</v>
          </cell>
        </row>
        <row r="27">
          <cell r="A27" t="str">
            <v>Инструмент и инвентарь</v>
          </cell>
          <cell r="B27">
            <v>117998.43000000001</v>
          </cell>
          <cell r="C27">
            <v>98567.07</v>
          </cell>
          <cell r="D27">
            <v>77193.44</v>
          </cell>
          <cell r="E27">
            <v>109683.53</v>
          </cell>
          <cell r="F27">
            <v>111186.69</v>
          </cell>
          <cell r="G27">
            <v>161331</v>
          </cell>
          <cell r="H27">
            <v>174086</v>
          </cell>
        </row>
        <row r="28">
          <cell r="A28" t="str">
            <v>Амортизация основных средств</v>
          </cell>
          <cell r="B28">
            <v>285073</v>
          </cell>
          <cell r="C28">
            <v>300210</v>
          </cell>
          <cell r="D28">
            <v>321736</v>
          </cell>
          <cell r="E28">
            <v>376944</v>
          </cell>
          <cell r="F28">
            <v>388725</v>
          </cell>
          <cell r="G28">
            <v>330602</v>
          </cell>
          <cell r="H28">
            <v>368299</v>
          </cell>
        </row>
        <row r="29">
          <cell r="A29" t="str">
            <v>Фонд оплаты труда</v>
          </cell>
          <cell r="B29">
            <v>225463.49</v>
          </cell>
          <cell r="C29">
            <v>239410.23</v>
          </cell>
          <cell r="D29">
            <v>224932.66</v>
          </cell>
          <cell r="E29">
            <v>289108.91</v>
          </cell>
          <cell r="F29">
            <v>330236.11</v>
          </cell>
          <cell r="G29">
            <v>303880</v>
          </cell>
          <cell r="H29">
            <v>331253.55</v>
          </cell>
        </row>
        <row r="30">
          <cell r="A30" t="str">
            <v>Отчисления во внебюдж.фонды</v>
          </cell>
          <cell r="B30">
            <v>86039.51</v>
          </cell>
          <cell r="C30">
            <v>100599.02</v>
          </cell>
          <cell r="D30">
            <v>92766.33</v>
          </cell>
          <cell r="E30">
            <v>120673.89</v>
          </cell>
          <cell r="F30">
            <v>138057.43</v>
          </cell>
          <cell r="G30">
            <v>124915</v>
          </cell>
          <cell r="H30">
            <v>138726.04</v>
          </cell>
        </row>
        <row r="31">
          <cell r="A31" t="str">
            <v>Внутризаводское перемещение грузов</v>
          </cell>
          <cell r="B31">
            <v>30868.73</v>
          </cell>
          <cell r="C31">
            <v>10541.43</v>
          </cell>
          <cell r="D31">
            <v>19577.8</v>
          </cell>
          <cell r="E31">
            <v>20075</v>
          </cell>
          <cell r="F31">
            <v>13429</v>
          </cell>
          <cell r="G31">
            <v>12340</v>
          </cell>
          <cell r="H31">
            <v>19144.92</v>
          </cell>
        </row>
        <row r="32">
          <cell r="A32" t="str">
            <v>      в том числе:</v>
          </cell>
          <cell r="B32">
            <v>250.83</v>
          </cell>
          <cell r="C32">
            <v>386.24</v>
          </cell>
          <cell r="D32">
            <v>531.57</v>
          </cell>
          <cell r="E32">
            <v>508</v>
          </cell>
          <cell r="F32">
            <v>515.48</v>
          </cell>
          <cell r="G32">
            <v>453</v>
          </cell>
          <cell r="H32">
            <v>442</v>
          </cell>
        </row>
        <row r="33">
          <cell r="A33" t="str">
            <v> -услуги хоз. транспорта (ЦПП)</v>
          </cell>
          <cell r="B33">
            <v>30868.73</v>
          </cell>
          <cell r="C33">
            <v>10541.43</v>
          </cell>
          <cell r="D33">
            <v>19577.8</v>
          </cell>
          <cell r="E33">
            <v>20075</v>
          </cell>
          <cell r="F33">
            <v>13429</v>
          </cell>
          <cell r="G33">
            <v>12340</v>
          </cell>
          <cell r="H33">
            <v>19144.92</v>
          </cell>
        </row>
        <row r="34">
          <cell r="A34" t="str">
            <v>Прочие расходы</v>
          </cell>
          <cell r="B34">
            <v>75719.13</v>
          </cell>
          <cell r="C34">
            <v>22645.59</v>
          </cell>
          <cell r="D34">
            <v>25618.65</v>
          </cell>
          <cell r="E34">
            <v>18833.59</v>
          </cell>
          <cell r="F34">
            <v>16615.82</v>
          </cell>
          <cell r="G34">
            <v>17837</v>
          </cell>
          <cell r="H34">
            <v>21566.16</v>
          </cell>
        </row>
        <row r="35">
          <cell r="A35" t="str">
            <v>      в том числе:</v>
          </cell>
        </row>
        <row r="36">
          <cell r="A36" t="str">
            <v>Спецодежда,питание, мыло и т.д.</v>
          </cell>
          <cell r="B36">
            <v>35469.12</v>
          </cell>
          <cell r="C36">
            <v>8203.59</v>
          </cell>
          <cell r="D36">
            <v>11915.65</v>
          </cell>
          <cell r="E36">
            <v>3269.59</v>
          </cell>
          <cell r="F36">
            <v>12954</v>
          </cell>
          <cell r="G36">
            <v>5237</v>
          </cell>
          <cell r="H36">
            <v>7359.16</v>
          </cell>
        </row>
        <row r="37">
          <cell r="A37" t="str">
            <v>Услуги Ситовского быткомбината</v>
          </cell>
          <cell r="B37">
            <v>16082</v>
          </cell>
          <cell r="C37">
            <v>14442</v>
          </cell>
          <cell r="D37">
            <v>13703</v>
          </cell>
          <cell r="E37">
            <v>15564</v>
          </cell>
          <cell r="F37">
            <v>3661.82</v>
          </cell>
          <cell r="G37">
            <v>12600</v>
          </cell>
          <cell r="H37">
            <v>14207</v>
          </cell>
        </row>
        <row r="38">
          <cell r="A38" t="str">
            <v>Прочие денежные расходы</v>
          </cell>
          <cell r="B38">
            <v>1400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Рац. предложения</v>
          </cell>
          <cell r="B39">
            <v>22768.01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Возмещение за аварию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Итого</v>
          </cell>
          <cell r="B41">
            <v>1688919.1400000001</v>
          </cell>
          <cell r="C41">
            <v>1722806.82</v>
          </cell>
          <cell r="D41">
            <v>2045254.3099999998</v>
          </cell>
          <cell r="E41">
            <v>2108086.37</v>
          </cell>
          <cell r="F41">
            <v>2070538.7999999998</v>
          </cell>
          <cell r="G41">
            <v>2168182</v>
          </cell>
          <cell r="H41">
            <v>2158401.75</v>
          </cell>
        </row>
        <row r="44">
          <cell r="A44" t="str">
            <v>Анализ расхода дизельного топлива по ЦТТ за 2000 год</v>
          </cell>
        </row>
        <row r="45">
          <cell r="A45" t="str">
            <v>Наименование</v>
          </cell>
          <cell r="B45" t="str">
            <v> 2000 год</v>
          </cell>
        </row>
        <row r="46">
          <cell r="B46" t="str">
            <v>январь</v>
          </cell>
          <cell r="C46" t="str">
            <v>февраль</v>
          </cell>
          <cell r="D46" t="str">
            <v>март</v>
          </cell>
          <cell r="E46" t="str">
            <v>апрель</v>
          </cell>
          <cell r="F46" t="str">
            <v>май</v>
          </cell>
          <cell r="G46" t="str">
            <v>июнь</v>
          </cell>
        </row>
        <row r="47">
          <cell r="A47" t="str">
            <v>Дизельное топливо всего по цеху  (тонн)</v>
          </cell>
        </row>
        <row r="48">
          <cell r="A48" t="str">
            <v>план</v>
          </cell>
          <cell r="B48">
            <v>99.62</v>
          </cell>
          <cell r="C48">
            <v>108.76</v>
          </cell>
          <cell r="D48">
            <v>96.19</v>
          </cell>
          <cell r="E48">
            <v>99.39</v>
          </cell>
          <cell r="F48">
            <v>108.46</v>
          </cell>
          <cell r="G48">
            <v>95.2</v>
          </cell>
        </row>
        <row r="49">
          <cell r="A49" t="str">
            <v>факт</v>
          </cell>
          <cell r="B49">
            <v>95.96</v>
          </cell>
          <cell r="C49">
            <v>103.48</v>
          </cell>
          <cell r="D49">
            <v>102.49</v>
          </cell>
          <cell r="E49">
            <v>115.56</v>
          </cell>
          <cell r="F49">
            <v>116.12</v>
          </cell>
          <cell r="G49">
            <v>106.52</v>
          </cell>
        </row>
        <row r="50">
          <cell r="A50" t="str">
            <v>в том числе по технологическим перевозкам (тонн)</v>
          </cell>
        </row>
        <row r="51">
          <cell r="A51" t="str">
            <v>план</v>
          </cell>
          <cell r="B51">
            <v>94.17</v>
          </cell>
          <cell r="C51">
            <v>102.4</v>
          </cell>
          <cell r="D51">
            <v>90.72</v>
          </cell>
          <cell r="E51">
            <v>92.12</v>
          </cell>
          <cell r="F51">
            <v>101.1</v>
          </cell>
          <cell r="G51">
            <v>90.05</v>
          </cell>
        </row>
        <row r="52">
          <cell r="A52" t="str">
            <v>факт</v>
          </cell>
          <cell r="B52">
            <v>90.5</v>
          </cell>
          <cell r="C52">
            <v>97.73</v>
          </cell>
          <cell r="D52">
            <v>97.07</v>
          </cell>
          <cell r="E52">
            <v>108.32</v>
          </cell>
          <cell r="F52">
            <v>108.82</v>
          </cell>
          <cell r="G52">
            <v>101.47</v>
          </cell>
        </row>
        <row r="53">
          <cell r="A53" t="str">
            <v>Удельный расход диз.топлива по технологич. перевозкам (гр/ткм.)</v>
          </cell>
        </row>
        <row r="54">
          <cell r="A54" t="str">
            <v>план</v>
          </cell>
          <cell r="B54">
            <v>159.0027251821009</v>
          </cell>
          <cell r="C54">
            <v>136.65468269156347</v>
          </cell>
          <cell r="D54">
            <v>134.29813237958763</v>
          </cell>
          <cell r="E54">
            <v>105.83992343494901</v>
          </cell>
          <cell r="F54">
            <v>114.68501324379356</v>
          </cell>
          <cell r="G54">
            <v>111.58902524105335</v>
          </cell>
        </row>
        <row r="55">
          <cell r="A55" t="str">
            <v>факт</v>
          </cell>
          <cell r="B55">
            <v>152.80605956228237</v>
          </cell>
          <cell r="C55">
            <v>130.42248183053218</v>
          </cell>
          <cell r="D55">
            <v>143.69840950271794</v>
          </cell>
          <cell r="E55">
            <v>124.45267592785144</v>
          </cell>
          <cell r="F55">
            <v>123.4423653925778</v>
          </cell>
          <cell r="G55">
            <v>125.7405706963874</v>
          </cell>
        </row>
        <row r="56">
          <cell r="A56" t="str">
            <v>Грузооборот технологического транспорта, ткм</v>
          </cell>
          <cell r="B56">
            <v>592254</v>
          </cell>
          <cell r="C56">
            <v>749334</v>
          </cell>
          <cell r="D56">
            <v>675512</v>
          </cell>
          <cell r="E56">
            <v>870371</v>
          </cell>
          <cell r="F56">
            <v>881545</v>
          </cell>
          <cell r="G56">
            <v>806979</v>
          </cell>
        </row>
      </sheetData>
      <sheetData sheetId="23">
        <row r="2">
          <cell r="A2" t="str">
            <v>Калькуляция  затрат  по  теплосиловому  цеху  (ТСЦ)</v>
          </cell>
        </row>
        <row r="4">
          <cell r="A4" t="str">
            <v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</v>
          </cell>
          <cell r="H4" t="str">
            <v>Июль</v>
          </cell>
          <cell r="I4" t="str">
            <v>Август </v>
          </cell>
        </row>
        <row r="5">
          <cell r="A5" t="str">
            <v>Газ</v>
          </cell>
          <cell r="B5">
            <v>104818.2</v>
          </cell>
          <cell r="C5">
            <v>94968.22</v>
          </cell>
          <cell r="D5">
            <v>88714</v>
          </cell>
          <cell r="E5">
            <v>28661</v>
          </cell>
          <cell r="F5">
            <v>13972.68</v>
          </cell>
          <cell r="G5">
            <v>12190</v>
          </cell>
          <cell r="H5">
            <v>12698</v>
          </cell>
          <cell r="I5">
            <v>12289</v>
          </cell>
        </row>
        <row r="6">
          <cell r="A6" t="str">
            <v>Бензин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66</v>
          </cell>
          <cell r="H6">
            <v>68.48</v>
          </cell>
          <cell r="I6">
            <v>0</v>
          </cell>
        </row>
        <row r="7">
          <cell r="A7" t="str">
            <v>Дизтопливо</v>
          </cell>
          <cell r="B7">
            <v>588.22</v>
          </cell>
          <cell r="C7">
            <v>759.97</v>
          </cell>
          <cell r="D7">
            <v>580.72</v>
          </cell>
          <cell r="E7">
            <v>979.25</v>
          </cell>
          <cell r="F7">
            <v>2538.4</v>
          </cell>
          <cell r="G7">
            <v>4190</v>
          </cell>
          <cell r="H7">
            <v>2197.68</v>
          </cell>
          <cell r="I7">
            <v>2299.55</v>
          </cell>
        </row>
        <row r="8">
          <cell r="A8" t="str">
            <v>Электроэнергия</v>
          </cell>
          <cell r="B8">
            <v>24000</v>
          </cell>
          <cell r="C8">
            <v>26123</v>
          </cell>
          <cell r="D8">
            <v>37244</v>
          </cell>
          <cell r="E8">
            <v>22125</v>
          </cell>
          <cell r="F8">
            <v>9492.36</v>
          </cell>
          <cell r="G8">
            <v>7931</v>
          </cell>
          <cell r="H8">
            <v>14242</v>
          </cell>
          <cell r="I8">
            <v>8056</v>
          </cell>
        </row>
        <row r="9">
          <cell r="A9" t="str">
            <v>Ремонтный фонд</v>
          </cell>
          <cell r="B9">
            <v>59258</v>
          </cell>
          <cell r="C9">
            <v>29395.5</v>
          </cell>
          <cell r="D9">
            <v>31211</v>
          </cell>
          <cell r="E9">
            <v>177649</v>
          </cell>
          <cell r="F9">
            <v>46256</v>
          </cell>
          <cell r="G9">
            <v>19600</v>
          </cell>
          <cell r="H9">
            <v>45053</v>
          </cell>
          <cell r="I9">
            <v>45596</v>
          </cell>
        </row>
        <row r="10">
          <cell r="A10" t="str">
            <v>     в том числе:</v>
          </cell>
        </row>
        <row r="11">
          <cell r="A11" t="str">
            <v> -материалы на капремонт</v>
          </cell>
          <cell r="B11">
            <v>15000</v>
          </cell>
          <cell r="C11">
            <v>15000</v>
          </cell>
          <cell r="D11">
            <v>15000</v>
          </cell>
          <cell r="E11">
            <v>135100</v>
          </cell>
          <cell r="F11">
            <v>12200</v>
          </cell>
          <cell r="G11">
            <v>8000</v>
          </cell>
          <cell r="H11">
            <v>10700</v>
          </cell>
          <cell r="I11">
            <v>10000</v>
          </cell>
        </row>
        <row r="12">
          <cell r="A12" t="str">
            <v> -материалы и запчасти на тек.ремонт</v>
          </cell>
          <cell r="B12">
            <v>1051</v>
          </cell>
          <cell r="C12">
            <v>1077</v>
          </cell>
          <cell r="D12">
            <v>1104</v>
          </cell>
          <cell r="E12">
            <v>31100</v>
          </cell>
          <cell r="F12">
            <v>22600</v>
          </cell>
          <cell r="G12">
            <v>3600</v>
          </cell>
          <cell r="H12">
            <v>10973</v>
          </cell>
          <cell r="I12">
            <v>15894</v>
          </cell>
        </row>
        <row r="13">
          <cell r="A13" t="str">
            <v> -услуги РСУ</v>
          </cell>
          <cell r="B13">
            <v>8226</v>
          </cell>
          <cell r="C13">
            <v>8226</v>
          </cell>
          <cell r="D13">
            <v>2607</v>
          </cell>
          <cell r="E13">
            <v>1449</v>
          </cell>
          <cell r="F13">
            <v>1456</v>
          </cell>
          <cell r="G13">
            <v>0</v>
          </cell>
          <cell r="H13">
            <v>3380</v>
          </cell>
          <cell r="I13">
            <v>4702</v>
          </cell>
        </row>
        <row r="14">
          <cell r="A14" t="str">
            <v> -услуги ЭМЦ</v>
          </cell>
          <cell r="B14">
            <v>2400</v>
          </cell>
          <cell r="C14">
            <v>2400</v>
          </cell>
          <cell r="D14">
            <v>10000</v>
          </cell>
          <cell r="E14">
            <v>10000</v>
          </cell>
          <cell r="F14">
            <v>10000</v>
          </cell>
          <cell r="G14">
            <v>8000</v>
          </cell>
          <cell r="H14">
            <v>20000</v>
          </cell>
          <cell r="I14">
            <v>15000</v>
          </cell>
        </row>
        <row r="15">
          <cell r="A15" t="str">
            <v> -услуги сторонних организаций</v>
          </cell>
          <cell r="B15">
            <v>32581</v>
          </cell>
          <cell r="C15">
            <v>2692.5</v>
          </cell>
          <cell r="D15">
            <v>2500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Содержание основных средств</v>
          </cell>
          <cell r="B16">
            <v>31370.510000000002</v>
          </cell>
          <cell r="C16">
            <v>30488.379999999997</v>
          </cell>
          <cell r="D16">
            <v>29180.429999999997</v>
          </cell>
          <cell r="E16">
            <v>34424.14</v>
          </cell>
          <cell r="F16">
            <v>31849.85</v>
          </cell>
          <cell r="G16">
            <v>27256</v>
          </cell>
          <cell r="H16">
            <v>30013.88</v>
          </cell>
          <cell r="I16">
            <v>30126.520000000004</v>
          </cell>
        </row>
        <row r="17">
          <cell r="A17" t="str">
            <v>     в том числе:</v>
          </cell>
        </row>
        <row r="18">
          <cell r="A18" t="str">
            <v> -материалы</v>
          </cell>
          <cell r="B18">
            <v>2004.3</v>
          </cell>
          <cell r="C18">
            <v>2139.07</v>
          </cell>
          <cell r="D18">
            <v>4546.94</v>
          </cell>
          <cell r="E18">
            <v>2909.52</v>
          </cell>
          <cell r="F18">
            <v>8885.48</v>
          </cell>
          <cell r="G18">
            <v>6518</v>
          </cell>
          <cell r="H18">
            <v>7870.62</v>
          </cell>
          <cell r="I18">
            <v>5021.59</v>
          </cell>
        </row>
        <row r="19">
          <cell r="A19" t="str">
            <v> -масла и смазки</v>
          </cell>
          <cell r="B19">
            <v>504.58</v>
          </cell>
          <cell r="C19">
            <v>573.21</v>
          </cell>
          <cell r="D19">
            <v>269.69</v>
          </cell>
          <cell r="E19">
            <v>266.68</v>
          </cell>
          <cell r="F19">
            <v>4637.37</v>
          </cell>
          <cell r="G19">
            <v>1374</v>
          </cell>
          <cell r="H19">
            <v>431.7</v>
          </cell>
          <cell r="I19">
            <v>585.18</v>
          </cell>
        </row>
        <row r="20">
          <cell r="A20" t="str">
            <v> -продукция на собственные нужды</v>
          </cell>
          <cell r="B20">
            <v>390</v>
          </cell>
          <cell r="C20">
            <v>0</v>
          </cell>
          <cell r="D20">
            <v>0</v>
          </cell>
          <cell r="E20">
            <v>2079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 -услуги Ситовской котельной</v>
          </cell>
          <cell r="B21">
            <v>6327</v>
          </cell>
          <cell r="C21">
            <v>5357</v>
          </cell>
          <cell r="D21">
            <v>3106</v>
          </cell>
          <cell r="E21">
            <v>11218</v>
          </cell>
          <cell r="F21">
            <v>6861</v>
          </cell>
          <cell r="G21">
            <v>5893</v>
          </cell>
          <cell r="H21">
            <v>8019</v>
          </cell>
          <cell r="I21">
            <v>7360</v>
          </cell>
        </row>
        <row r="22">
          <cell r="A22" t="str">
            <v> -услуги КИП, РИП и метрологии</v>
          </cell>
          <cell r="B22">
            <v>6381.63</v>
          </cell>
          <cell r="C22">
            <v>5546</v>
          </cell>
          <cell r="D22">
            <v>5729</v>
          </cell>
          <cell r="E22">
            <v>6660.29</v>
          </cell>
          <cell r="F22">
            <v>6902</v>
          </cell>
          <cell r="G22">
            <v>7223</v>
          </cell>
          <cell r="H22">
            <v>7202</v>
          </cell>
          <cell r="I22">
            <v>7557.85</v>
          </cell>
        </row>
        <row r="23">
          <cell r="A23" t="str">
            <v> -услуги УТД и С</v>
          </cell>
          <cell r="B23">
            <v>3278</v>
          </cell>
          <cell r="C23">
            <v>2697</v>
          </cell>
          <cell r="D23">
            <v>5277</v>
          </cell>
          <cell r="E23">
            <v>760.65</v>
          </cell>
          <cell r="F23">
            <v>887</v>
          </cell>
          <cell r="G23">
            <v>827</v>
          </cell>
          <cell r="H23">
            <v>794</v>
          </cell>
          <cell r="I23">
            <v>822</v>
          </cell>
        </row>
        <row r="24">
          <cell r="A24" t="str">
            <v> -вода и стоки</v>
          </cell>
          <cell r="B24">
            <v>12282</v>
          </cell>
          <cell r="C24">
            <v>14034</v>
          </cell>
          <cell r="D24">
            <v>10092</v>
          </cell>
          <cell r="E24">
            <v>10397</v>
          </cell>
          <cell r="F24">
            <v>3558</v>
          </cell>
          <cell r="G24">
            <v>3303</v>
          </cell>
          <cell r="H24">
            <v>3300</v>
          </cell>
          <cell r="I24">
            <v>4233</v>
          </cell>
        </row>
        <row r="25">
          <cell r="A25" t="str">
            <v> -услуги сторонних организаций</v>
          </cell>
          <cell r="B25">
            <v>203</v>
          </cell>
          <cell r="C25">
            <v>142.1</v>
          </cell>
          <cell r="D25">
            <v>159.8</v>
          </cell>
          <cell r="E25">
            <v>133</v>
          </cell>
          <cell r="F25">
            <v>119</v>
          </cell>
          <cell r="G25">
            <v>2118</v>
          </cell>
          <cell r="H25">
            <v>2396.56</v>
          </cell>
          <cell r="I25">
            <v>4546.9</v>
          </cell>
        </row>
        <row r="26">
          <cell r="A26" t="str">
            <v>Инструмент и инвентарь</v>
          </cell>
          <cell r="B26">
            <v>21447.76</v>
          </cell>
          <cell r="C26">
            <v>5172.2</v>
          </cell>
          <cell r="D26">
            <v>0</v>
          </cell>
          <cell r="E26">
            <v>-750</v>
          </cell>
          <cell r="F26">
            <v>9872.02</v>
          </cell>
          <cell r="G26">
            <v>11233</v>
          </cell>
          <cell r="H26">
            <v>24177.83</v>
          </cell>
          <cell r="I26">
            <v>9926.28</v>
          </cell>
        </row>
        <row r="27">
          <cell r="A27" t="str">
            <v>Амортизация основных средств</v>
          </cell>
          <cell r="B27">
            <v>22952</v>
          </cell>
          <cell r="C27">
            <v>22965</v>
          </cell>
          <cell r="D27">
            <v>22965</v>
          </cell>
          <cell r="E27">
            <v>23057</v>
          </cell>
          <cell r="F27">
            <v>22801</v>
          </cell>
          <cell r="G27">
            <v>24926</v>
          </cell>
          <cell r="H27">
            <v>24922</v>
          </cell>
          <cell r="I27">
            <v>28982</v>
          </cell>
        </row>
        <row r="28">
          <cell r="A28" t="str">
            <v>Фонд оплаты труда</v>
          </cell>
          <cell r="B28">
            <v>44051.73</v>
          </cell>
          <cell r="C28">
            <v>45817.58</v>
          </cell>
          <cell r="D28">
            <v>43458.95</v>
          </cell>
          <cell r="E28">
            <v>45082.13</v>
          </cell>
          <cell r="F28">
            <v>49193.86</v>
          </cell>
          <cell r="G28">
            <v>52692</v>
          </cell>
          <cell r="H28">
            <v>67114.08</v>
          </cell>
          <cell r="I28">
            <v>54836.89</v>
          </cell>
        </row>
        <row r="29">
          <cell r="A29" t="str">
            <v>Отчисления во внебюдж.фонды</v>
          </cell>
          <cell r="B29">
            <v>16498.64</v>
          </cell>
          <cell r="C29">
            <v>21046.46</v>
          </cell>
          <cell r="D29">
            <v>18575.42</v>
          </cell>
          <cell r="E29">
            <v>19295.15</v>
          </cell>
          <cell r="F29">
            <v>20867.53</v>
          </cell>
          <cell r="G29">
            <v>22543</v>
          </cell>
          <cell r="H29">
            <v>27916.02</v>
          </cell>
          <cell r="I29">
            <v>23363.6</v>
          </cell>
        </row>
        <row r="30">
          <cell r="A30" t="str">
            <v>Внутризаводское перемещен. грузов</v>
          </cell>
          <cell r="B30">
            <v>1200</v>
          </cell>
          <cell r="C30">
            <v>650</v>
          </cell>
          <cell r="D30">
            <v>2150</v>
          </cell>
          <cell r="E30">
            <v>10880</v>
          </cell>
          <cell r="F30">
            <v>7775</v>
          </cell>
          <cell r="G30">
            <v>5250</v>
          </cell>
          <cell r="H30">
            <v>6900</v>
          </cell>
          <cell r="I30">
            <v>18069</v>
          </cell>
        </row>
        <row r="31">
          <cell r="A31" t="str">
            <v>      в том числе:</v>
          </cell>
        </row>
        <row r="32">
          <cell r="A32" t="str">
            <v> -услуги хоз. транспорта (ЦПП)</v>
          </cell>
          <cell r="B32">
            <v>1200</v>
          </cell>
          <cell r="C32">
            <v>650</v>
          </cell>
          <cell r="D32">
            <v>2150</v>
          </cell>
          <cell r="E32">
            <v>10880</v>
          </cell>
          <cell r="F32">
            <v>7775</v>
          </cell>
          <cell r="G32">
            <v>5250</v>
          </cell>
          <cell r="H32">
            <v>6900</v>
          </cell>
          <cell r="I32">
            <v>18069</v>
          </cell>
        </row>
        <row r="33">
          <cell r="A33" t="str">
            <v>Прочие расходы</v>
          </cell>
          <cell r="B33">
            <v>9698.64</v>
          </cell>
          <cell r="C33">
            <v>6994.99</v>
          </cell>
          <cell r="D33">
            <v>6020.219999999999</v>
          </cell>
          <cell r="E33">
            <v>4800.36</v>
          </cell>
          <cell r="F33">
            <v>9355.08</v>
          </cell>
          <cell r="G33">
            <v>4508</v>
          </cell>
          <cell r="H33">
            <v>6500.08</v>
          </cell>
          <cell r="I33">
            <v>6718.55</v>
          </cell>
        </row>
        <row r="34">
          <cell r="A34" t="str">
            <v>      в том числе:</v>
          </cell>
        </row>
        <row r="35">
          <cell r="A35" t="str">
            <v>Спецодежда,питание, мыло и т.д.</v>
          </cell>
          <cell r="B35">
            <v>6898.64</v>
          </cell>
          <cell r="C35">
            <v>4194.99</v>
          </cell>
          <cell r="D35">
            <v>3220.22</v>
          </cell>
          <cell r="E35">
            <v>2000.36</v>
          </cell>
          <cell r="F35">
            <v>2186.08</v>
          </cell>
          <cell r="G35">
            <v>1671</v>
          </cell>
          <cell r="H35">
            <v>3700.08</v>
          </cell>
          <cell r="I35">
            <v>3918.55</v>
          </cell>
        </row>
        <row r="36">
          <cell r="A36" t="str">
            <v>Услуги Ситовского быткомбината</v>
          </cell>
          <cell r="B36">
            <v>2800</v>
          </cell>
          <cell r="C36">
            <v>2800</v>
          </cell>
          <cell r="D36">
            <v>2800</v>
          </cell>
          <cell r="E36">
            <v>2800</v>
          </cell>
          <cell r="F36">
            <v>2800</v>
          </cell>
          <cell r="G36">
            <v>2800</v>
          </cell>
          <cell r="H36">
            <v>2800</v>
          </cell>
          <cell r="I36">
            <v>2800</v>
          </cell>
        </row>
        <row r="37">
          <cell r="A37" t="str">
            <v>Прочие денежные расходы</v>
          </cell>
        </row>
        <row r="38">
          <cell r="A38" t="str">
            <v>Услуги сторонних организаций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4369</v>
          </cell>
          <cell r="G38">
            <v>37</v>
          </cell>
          <cell r="H38">
            <v>0</v>
          </cell>
          <cell r="I38">
            <v>0</v>
          </cell>
        </row>
        <row r="39">
          <cell r="A39" t="str">
            <v>Итого</v>
          </cell>
          <cell r="B39">
            <v>335883.7</v>
          </cell>
          <cell r="C39">
            <v>284381.30000000005</v>
          </cell>
          <cell r="D39">
            <v>280099.73999999993</v>
          </cell>
          <cell r="E39">
            <v>366203.03</v>
          </cell>
          <cell r="F39">
            <v>223973.77999999997</v>
          </cell>
          <cell r="G39">
            <v>192385</v>
          </cell>
          <cell r="H39">
            <v>261803.05</v>
          </cell>
          <cell r="I39">
            <v>240263.38999999998</v>
          </cell>
        </row>
        <row r="40">
          <cell r="A40" t="str">
            <v>По Ситовскому АБК</v>
          </cell>
          <cell r="B40">
            <v>85356.18</v>
          </cell>
          <cell r="C40">
            <v>76937.45999999999</v>
          </cell>
          <cell r="D40">
            <v>73141.48999999999</v>
          </cell>
          <cell r="E40">
            <v>79048.37000000001</v>
          </cell>
          <cell r="F40">
            <v>66261.3</v>
          </cell>
          <cell r="G40">
            <v>64526</v>
          </cell>
          <cell r="H40">
            <v>72397.45000000001</v>
          </cell>
          <cell r="I40">
            <v>81432.5</v>
          </cell>
        </row>
        <row r="41">
          <cell r="A41" t="str">
            <v>Всего</v>
          </cell>
          <cell r="B41">
            <v>421239.88</v>
          </cell>
          <cell r="C41">
            <v>361318.76</v>
          </cell>
          <cell r="D41">
            <v>353241.2299999999</v>
          </cell>
          <cell r="E41">
            <v>445251.4</v>
          </cell>
          <cell r="F41">
            <v>290235.07999999996</v>
          </cell>
          <cell r="G41">
            <v>256911</v>
          </cell>
          <cell r="H41">
            <v>334200.5</v>
          </cell>
          <cell r="I41">
            <v>321695.89</v>
          </cell>
        </row>
        <row r="43">
          <cell r="A43" t="str">
            <v>Калькуляция  затрат  по  ситовскому  быткомбинату  (АБК)</v>
          </cell>
        </row>
        <row r="45">
          <cell r="A45" t="str">
            <v> Статьи   затрат</v>
          </cell>
          <cell r="B45" t="str">
            <v>Январь</v>
          </cell>
          <cell r="C45" t="str">
            <v>Февраль</v>
          </cell>
          <cell r="D45" t="str">
            <v>Март</v>
          </cell>
          <cell r="E45" t="str">
            <v>Апрель</v>
          </cell>
          <cell r="F45" t="str">
            <v>Май</v>
          </cell>
          <cell r="G45" t="str">
            <v>Июнь</v>
          </cell>
          <cell r="H45" t="str">
            <v>Июль</v>
          </cell>
          <cell r="I45" t="str">
            <v>Август </v>
          </cell>
        </row>
        <row r="46">
          <cell r="A46" t="str">
            <v>Электроэнергия</v>
          </cell>
          <cell r="B46">
            <v>6965</v>
          </cell>
          <cell r="C46">
            <v>6773</v>
          </cell>
          <cell r="D46">
            <v>7349</v>
          </cell>
          <cell r="E46">
            <v>5679</v>
          </cell>
          <cell r="F46">
            <v>4918</v>
          </cell>
          <cell r="G46">
            <v>5153</v>
          </cell>
          <cell r="H46">
            <v>8519.81</v>
          </cell>
          <cell r="I46">
            <v>10459</v>
          </cell>
        </row>
        <row r="47">
          <cell r="A47" t="str">
            <v>Ремонтный фонд</v>
          </cell>
          <cell r="B47">
            <v>36331.1</v>
          </cell>
          <cell r="C47">
            <v>36333.7</v>
          </cell>
          <cell r="D47">
            <v>33325</v>
          </cell>
          <cell r="E47">
            <v>21559</v>
          </cell>
          <cell r="F47">
            <v>20110</v>
          </cell>
          <cell r="G47">
            <v>20000</v>
          </cell>
          <cell r="H47">
            <v>20000</v>
          </cell>
          <cell r="I47">
            <v>26270</v>
          </cell>
        </row>
        <row r="48">
          <cell r="A48" t="str">
            <v>     в том числе:</v>
          </cell>
        </row>
        <row r="49">
          <cell r="A49" t="str">
            <v> -материалы на капремонт</v>
          </cell>
          <cell r="B49">
            <v>28000</v>
          </cell>
          <cell r="C49">
            <v>28000</v>
          </cell>
          <cell r="D49">
            <v>28000</v>
          </cell>
          <cell r="E49">
            <v>20000</v>
          </cell>
          <cell r="F49">
            <v>20000</v>
          </cell>
          <cell r="G49">
            <v>20000</v>
          </cell>
          <cell r="H49">
            <v>20000</v>
          </cell>
          <cell r="I49">
            <v>20000</v>
          </cell>
        </row>
        <row r="50">
          <cell r="A50" t="str">
            <v> -материалы и запчасти на тек.ремонт</v>
          </cell>
          <cell r="B50">
            <v>105.1</v>
          </cell>
          <cell r="C50">
            <v>107.7</v>
          </cell>
          <cell r="D50">
            <v>110</v>
          </cell>
          <cell r="E50">
            <v>110</v>
          </cell>
          <cell r="F50">
            <v>110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 -услуги РСУ</v>
          </cell>
          <cell r="B51">
            <v>8226</v>
          </cell>
          <cell r="C51">
            <v>8226</v>
          </cell>
          <cell r="D51">
            <v>5215</v>
          </cell>
          <cell r="E51">
            <v>1449</v>
          </cell>
          <cell r="F51">
            <v>0</v>
          </cell>
          <cell r="G51">
            <v>0</v>
          </cell>
          <cell r="H51">
            <v>0</v>
          </cell>
          <cell r="I51">
            <v>6270</v>
          </cell>
        </row>
        <row r="52">
          <cell r="A52" t="str">
            <v>Содержание основных средств</v>
          </cell>
          <cell r="B52">
            <v>25418.9</v>
          </cell>
          <cell r="C52">
            <v>20397.1</v>
          </cell>
          <cell r="D52">
            <v>20358.539999999997</v>
          </cell>
          <cell r="E52">
            <v>33061</v>
          </cell>
          <cell r="F52">
            <v>22195.4</v>
          </cell>
          <cell r="G52">
            <v>20105</v>
          </cell>
          <cell r="H52">
            <v>24653</v>
          </cell>
          <cell r="I52">
            <v>25987.39</v>
          </cell>
        </row>
        <row r="53">
          <cell r="A53" t="str">
            <v>     в том числе:</v>
          </cell>
        </row>
        <row r="54">
          <cell r="A54" t="str">
            <v> -материалы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 -услуги Ситовской котельной</v>
          </cell>
          <cell r="B55">
            <v>18144</v>
          </cell>
          <cell r="C55">
            <v>15362.3</v>
          </cell>
          <cell r="D55">
            <v>15130.74</v>
          </cell>
          <cell r="E55">
            <v>26833</v>
          </cell>
          <cell r="F55">
            <v>16410</v>
          </cell>
          <cell r="G55">
            <v>14097</v>
          </cell>
          <cell r="H55">
            <v>19183</v>
          </cell>
          <cell r="I55">
            <v>17606.39</v>
          </cell>
        </row>
        <row r="56">
          <cell r="A56" t="str">
            <v> -вода и стоки</v>
          </cell>
          <cell r="B56">
            <v>6745</v>
          </cell>
          <cell r="C56">
            <v>4668</v>
          </cell>
          <cell r="D56">
            <v>4847</v>
          </cell>
          <cell r="E56">
            <v>5774</v>
          </cell>
          <cell r="F56">
            <v>5364</v>
          </cell>
          <cell r="G56">
            <v>5542</v>
          </cell>
          <cell r="H56">
            <v>5105</v>
          </cell>
          <cell r="I56">
            <v>7912</v>
          </cell>
        </row>
        <row r="57">
          <cell r="A57" t="str">
            <v> -услуги сторонних организаций</v>
          </cell>
          <cell r="B57">
            <v>529.9</v>
          </cell>
          <cell r="C57">
            <v>366.8</v>
          </cell>
          <cell r="D57">
            <v>380.8</v>
          </cell>
          <cell r="E57">
            <v>454</v>
          </cell>
          <cell r="F57">
            <v>421.4</v>
          </cell>
          <cell r="G57">
            <v>466</v>
          </cell>
          <cell r="H57">
            <v>365</v>
          </cell>
          <cell r="I57">
            <v>469</v>
          </cell>
        </row>
        <row r="58">
          <cell r="A58" t="str">
            <v>Инструмент и инвентарь</v>
          </cell>
          <cell r="B58">
            <v>332.93</v>
          </cell>
          <cell r="C58">
            <v>0</v>
          </cell>
          <cell r="D58">
            <v>0.04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Амортизация основных средств</v>
          </cell>
          <cell r="B59">
            <v>7365</v>
          </cell>
          <cell r="C59">
            <v>7365</v>
          </cell>
          <cell r="D59">
            <v>7365</v>
          </cell>
          <cell r="E59">
            <v>7365</v>
          </cell>
          <cell r="F59">
            <v>7365</v>
          </cell>
          <cell r="G59">
            <v>7365</v>
          </cell>
          <cell r="H59">
            <v>7365</v>
          </cell>
          <cell r="I59">
            <v>7365</v>
          </cell>
        </row>
        <row r="60">
          <cell r="A60" t="str">
            <v>Фонд оплаты труда</v>
          </cell>
          <cell r="B60">
            <v>6457.22</v>
          </cell>
          <cell r="C60">
            <v>4055.33</v>
          </cell>
          <cell r="D60">
            <v>3322.07</v>
          </cell>
          <cell r="E60">
            <v>6431.63</v>
          </cell>
          <cell r="F60">
            <v>8174.3</v>
          </cell>
          <cell r="G60">
            <v>8335</v>
          </cell>
          <cell r="H60">
            <v>8305.07</v>
          </cell>
          <cell r="I60">
            <v>7948.96</v>
          </cell>
        </row>
        <row r="61">
          <cell r="A61" t="str">
            <v>Отчисления во внебюдж.фонды</v>
          </cell>
          <cell r="B61">
            <v>2486.03</v>
          </cell>
          <cell r="C61">
            <v>2013.33</v>
          </cell>
          <cell r="D61">
            <v>1421.84</v>
          </cell>
          <cell r="E61">
            <v>2752.74</v>
          </cell>
          <cell r="F61">
            <v>3498.6</v>
          </cell>
          <cell r="G61">
            <v>3568</v>
          </cell>
          <cell r="H61">
            <v>3554.57</v>
          </cell>
          <cell r="I61">
            <v>3402.15</v>
          </cell>
        </row>
        <row r="62">
          <cell r="A62" t="str">
            <v>Прочие расходы</v>
          </cell>
          <cell r="B62">
            <v>0</v>
          </cell>
          <cell r="C62">
            <v>0</v>
          </cell>
          <cell r="D62">
            <v>0</v>
          </cell>
          <cell r="E62">
            <v>2200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      в том числе:</v>
          </cell>
        </row>
        <row r="64">
          <cell r="A64" t="str">
            <v>      спецодежда,питание, мыло и т.д.</v>
          </cell>
          <cell r="G64">
            <v>0</v>
          </cell>
          <cell r="I64">
            <v>0</v>
          </cell>
        </row>
        <row r="65">
          <cell r="A65" t="str">
            <v>      услуги сторонних организаций</v>
          </cell>
          <cell r="B65">
            <v>0</v>
          </cell>
          <cell r="C65">
            <v>0</v>
          </cell>
          <cell r="D65">
            <v>0</v>
          </cell>
          <cell r="E65">
            <v>2200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Итого</v>
          </cell>
          <cell r="B66">
            <v>85356.18</v>
          </cell>
          <cell r="C66">
            <v>76937.45999999999</v>
          </cell>
          <cell r="D66">
            <v>73141.48999999999</v>
          </cell>
          <cell r="E66">
            <v>79048.37000000001</v>
          </cell>
          <cell r="F66">
            <v>66261.3</v>
          </cell>
          <cell r="G66">
            <v>64526</v>
          </cell>
          <cell r="H66">
            <v>72397.45000000001</v>
          </cell>
          <cell r="I66">
            <v>81432.5</v>
          </cell>
        </row>
      </sheetData>
      <sheetData sheetId="25">
        <row r="2">
          <cell r="A2" t="str">
            <v>Калькуляция  затрат  по  перевозкам  ЖДЦ</v>
          </cell>
        </row>
        <row r="4">
          <cell r="A4" t="str">
            <v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</v>
          </cell>
          <cell r="H4" t="str">
            <v>Июль</v>
          </cell>
          <cell r="I4" t="str">
            <v>Август </v>
          </cell>
        </row>
        <row r="5">
          <cell r="B5" t="str">
            <v>V клиент.,тн.км</v>
          </cell>
          <cell r="C5" t="str">
            <v>V клиент.,тн.км</v>
          </cell>
          <cell r="D5" t="str">
            <v>V клиент.,тн.км</v>
          </cell>
          <cell r="E5" t="str">
            <v>V клиент.,тн.км</v>
          </cell>
          <cell r="F5" t="str">
            <v>V клиент.,тн.км</v>
          </cell>
          <cell r="G5" t="str">
            <v>V клиент.,тн.км</v>
          </cell>
          <cell r="H5" t="str">
            <v>V клиент.,тн.км</v>
          </cell>
          <cell r="I5" t="str">
            <v>V клиент.,тн.км</v>
          </cell>
        </row>
        <row r="6">
          <cell r="A6" t="str">
            <v>Объем перевозок по клиентуре, тн.км.</v>
          </cell>
          <cell r="B6">
            <v>285033.9</v>
          </cell>
          <cell r="C6">
            <v>293558.5</v>
          </cell>
          <cell r="D6">
            <v>351936.8</v>
          </cell>
          <cell r="E6">
            <v>485371.2</v>
          </cell>
          <cell r="F6">
            <v>535635.8</v>
          </cell>
          <cell r="G6">
            <v>441440.4</v>
          </cell>
          <cell r="H6">
            <v>567852.3</v>
          </cell>
          <cell r="I6">
            <v>540912.41</v>
          </cell>
        </row>
        <row r="7">
          <cell r="B7" t="str">
            <v>V всего,тн.км</v>
          </cell>
          <cell r="C7" t="str">
            <v>V всего,тн.км</v>
          </cell>
          <cell r="D7" t="str">
            <v>V всего,тн.км</v>
          </cell>
          <cell r="E7" t="str">
            <v>V всего,тн.км</v>
          </cell>
          <cell r="F7" t="str">
            <v>V всего,тн.км</v>
          </cell>
          <cell r="G7" t="str">
            <v>V всего,тн.км</v>
          </cell>
          <cell r="H7" t="str">
            <v>V всего,тн.км</v>
          </cell>
          <cell r="I7" t="str">
            <v>V всего,тн.км</v>
          </cell>
        </row>
        <row r="8">
          <cell r="A8" t="str">
            <v>Объем перевозок всего, тн.км.</v>
          </cell>
          <cell r="B8">
            <v>1989341.58</v>
          </cell>
          <cell r="C8">
            <v>2069681.3</v>
          </cell>
          <cell r="D8">
            <v>1717222.4</v>
          </cell>
          <cell r="E8">
            <v>2357975.24</v>
          </cell>
          <cell r="F8">
            <v>2435235.12</v>
          </cell>
          <cell r="G8">
            <v>2535244.79</v>
          </cell>
          <cell r="H8">
            <v>2610893.3</v>
          </cell>
          <cell r="I8">
            <v>2510230.02</v>
          </cell>
        </row>
        <row r="9">
          <cell r="A9" t="str">
            <v>Бензин</v>
          </cell>
          <cell r="B9">
            <v>0</v>
          </cell>
          <cell r="C9">
            <v>0</v>
          </cell>
          <cell r="D9">
            <v>0</v>
          </cell>
          <cell r="E9">
            <v>125.82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Дизтопливо</v>
          </cell>
          <cell r="B10">
            <v>295378.4</v>
          </cell>
          <cell r="C10">
            <v>259515.37</v>
          </cell>
          <cell r="D10">
            <v>273400.47</v>
          </cell>
          <cell r="E10">
            <v>288251.78</v>
          </cell>
          <cell r="F10">
            <v>299149.21</v>
          </cell>
          <cell r="G10">
            <v>278820</v>
          </cell>
          <cell r="H10">
            <v>333638.02</v>
          </cell>
          <cell r="I10">
            <v>330663.72</v>
          </cell>
        </row>
        <row r="11">
          <cell r="A11" t="str">
            <v>Электроэнергия</v>
          </cell>
          <cell r="B11">
            <v>14920.85</v>
          </cell>
          <cell r="C11">
            <v>14344.75</v>
          </cell>
          <cell r="D11">
            <v>19327.31</v>
          </cell>
          <cell r="E11">
            <v>15137.25</v>
          </cell>
          <cell r="F11">
            <v>10263.2</v>
          </cell>
          <cell r="G11">
            <v>6501</v>
          </cell>
          <cell r="H11">
            <v>12097</v>
          </cell>
          <cell r="I11">
            <v>14967.83</v>
          </cell>
        </row>
        <row r="12">
          <cell r="A12" t="str">
            <v>Ремонтный фонд</v>
          </cell>
          <cell r="B12">
            <v>304444</v>
          </cell>
          <cell r="C12">
            <v>347752.1</v>
          </cell>
          <cell r="D12">
            <v>305927</v>
          </cell>
          <cell r="E12">
            <v>420509.5</v>
          </cell>
          <cell r="F12">
            <v>146568.3</v>
          </cell>
          <cell r="G12">
            <v>775057</v>
          </cell>
          <cell r="H12">
            <v>238910.5</v>
          </cell>
          <cell r="I12">
            <v>158244</v>
          </cell>
        </row>
        <row r="13">
          <cell r="A13" t="str">
            <v>     в том числе:</v>
          </cell>
        </row>
        <row r="14">
          <cell r="A14" t="str">
            <v> -материалы на капремонт</v>
          </cell>
          <cell r="B14">
            <v>200000</v>
          </cell>
          <cell r="C14">
            <v>200000</v>
          </cell>
          <cell r="D14">
            <v>0</v>
          </cell>
          <cell r="E14">
            <v>73900</v>
          </cell>
          <cell r="F14">
            <v>73900</v>
          </cell>
          <cell r="G14">
            <v>573800</v>
          </cell>
          <cell r="H14">
            <v>63000</v>
          </cell>
          <cell r="I14">
            <v>68000</v>
          </cell>
        </row>
        <row r="15">
          <cell r="A15" t="str">
            <v> -материалы и запчасти на тек.ремонт</v>
          </cell>
          <cell r="B15">
            <v>85131</v>
          </cell>
          <cell r="C15">
            <v>87237</v>
          </cell>
          <cell r="D15">
            <v>210783</v>
          </cell>
          <cell r="E15">
            <v>218000</v>
          </cell>
          <cell r="F15">
            <v>0</v>
          </cell>
          <cell r="G15">
            <v>163310</v>
          </cell>
          <cell r="H15">
            <v>105742.5</v>
          </cell>
          <cell r="I15">
            <v>70244</v>
          </cell>
        </row>
        <row r="16">
          <cell r="A16" t="str">
            <v> -услуги РСЦ</v>
          </cell>
          <cell r="B16">
            <v>4113</v>
          </cell>
          <cell r="C16">
            <v>4113</v>
          </cell>
          <cell r="D16">
            <v>17383</v>
          </cell>
          <cell r="E16">
            <v>18107</v>
          </cell>
          <cell r="F16">
            <v>3121</v>
          </cell>
          <cell r="G16">
            <v>11947</v>
          </cell>
          <cell r="H16">
            <v>12168</v>
          </cell>
          <cell r="I16">
            <v>0</v>
          </cell>
        </row>
        <row r="17">
          <cell r="A17" t="str">
            <v> -услуги ЭМЦ</v>
          </cell>
          <cell r="B17">
            <v>15200</v>
          </cell>
          <cell r="C17">
            <v>56402.1</v>
          </cell>
          <cell r="D17">
            <v>77761</v>
          </cell>
          <cell r="E17">
            <v>110502.5</v>
          </cell>
          <cell r="F17">
            <v>69547.3</v>
          </cell>
          <cell r="G17">
            <v>26000</v>
          </cell>
          <cell r="H17">
            <v>58000</v>
          </cell>
          <cell r="I17">
            <v>20000</v>
          </cell>
        </row>
        <row r="18">
          <cell r="A18" t="str">
            <v> -услуги сторонних организаций</v>
          </cell>
        </row>
        <row r="19">
          <cell r="A19" t="str">
            <v>Содержание основных средств</v>
          </cell>
          <cell r="B19">
            <v>110980.73999999999</v>
          </cell>
          <cell r="C19">
            <v>98156.81000000001</v>
          </cell>
          <cell r="D19">
            <v>97636.95000000001</v>
          </cell>
          <cell r="E19">
            <v>118460.74</v>
          </cell>
          <cell r="F19">
            <v>94284.49</v>
          </cell>
          <cell r="G19">
            <v>87433</v>
          </cell>
          <cell r="H19">
            <v>62252.990000000005</v>
          </cell>
          <cell r="I19">
            <v>111547</v>
          </cell>
        </row>
        <row r="20">
          <cell r="A20" t="str">
            <v>     в том числе:</v>
          </cell>
        </row>
        <row r="21">
          <cell r="A21" t="str">
            <v> -материалы</v>
          </cell>
          <cell r="B21">
            <v>5181.11</v>
          </cell>
          <cell r="C21">
            <v>10602.03</v>
          </cell>
          <cell r="D21">
            <v>5542.05</v>
          </cell>
          <cell r="E21">
            <v>15584.66</v>
          </cell>
          <cell r="F21">
            <v>1255.93</v>
          </cell>
          <cell r="G21">
            <v>13474</v>
          </cell>
          <cell r="H21">
            <v>2928.4300000000003</v>
          </cell>
          <cell r="I21">
            <v>4759.41</v>
          </cell>
        </row>
        <row r="22">
          <cell r="A22" t="str">
            <v> -масла  и  смазки</v>
          </cell>
          <cell r="B22">
            <v>28042.74</v>
          </cell>
          <cell r="C22">
            <v>24701.77</v>
          </cell>
          <cell r="D22">
            <v>17187.3</v>
          </cell>
          <cell r="E22">
            <v>17567.5</v>
          </cell>
          <cell r="F22">
            <v>27751.08</v>
          </cell>
          <cell r="G22">
            <v>23763</v>
          </cell>
          <cell r="H22">
            <v>14016.73</v>
          </cell>
          <cell r="I22">
            <v>21096.34</v>
          </cell>
        </row>
        <row r="23">
          <cell r="A23" t="str">
            <v> -продукция на собственные нужды</v>
          </cell>
          <cell r="B23">
            <v>4680</v>
          </cell>
          <cell r="C23">
            <v>0</v>
          </cell>
          <cell r="D23">
            <v>6342</v>
          </cell>
          <cell r="E23">
            <v>24171</v>
          </cell>
          <cell r="F23">
            <v>18561.5</v>
          </cell>
          <cell r="G23">
            <v>1539</v>
          </cell>
          <cell r="H23">
            <v>435</v>
          </cell>
          <cell r="I23">
            <v>26486</v>
          </cell>
        </row>
        <row r="24">
          <cell r="A24" t="str">
            <v> -услуги Ситовской котельной</v>
          </cell>
          <cell r="B24">
            <v>2520.7</v>
          </cell>
          <cell r="C24">
            <v>2134</v>
          </cell>
          <cell r="D24">
            <v>2101</v>
          </cell>
          <cell r="E24">
            <v>5132</v>
          </cell>
          <cell r="F24">
            <v>3139</v>
          </cell>
          <cell r="G24">
            <v>2696</v>
          </cell>
          <cell r="H24">
            <v>3669</v>
          </cell>
          <cell r="I24">
            <v>3367</v>
          </cell>
        </row>
        <row r="25">
          <cell r="A25" t="str">
            <v> -услуги Студеновской котельной</v>
          </cell>
          <cell r="B25">
            <v>41765</v>
          </cell>
          <cell r="C25">
            <v>35204</v>
          </cell>
          <cell r="D25">
            <v>38864</v>
          </cell>
          <cell r="E25">
            <v>32617</v>
          </cell>
          <cell r="F25">
            <v>20762</v>
          </cell>
          <cell r="G25">
            <v>27260</v>
          </cell>
          <cell r="H25">
            <v>20036</v>
          </cell>
          <cell r="I25">
            <v>27721</v>
          </cell>
        </row>
        <row r="26">
          <cell r="A26" t="str">
            <v> -услуги КИП, РИП и метрологии</v>
          </cell>
          <cell r="B26">
            <v>911.66</v>
          </cell>
          <cell r="C26">
            <v>792</v>
          </cell>
          <cell r="D26">
            <v>818</v>
          </cell>
          <cell r="E26">
            <v>951.47</v>
          </cell>
          <cell r="F26">
            <v>986</v>
          </cell>
          <cell r="G26">
            <v>1031</v>
          </cell>
          <cell r="H26">
            <v>1029</v>
          </cell>
          <cell r="I26">
            <v>1080</v>
          </cell>
        </row>
        <row r="27">
          <cell r="A27" t="str">
            <v> -услуги УТД и С</v>
          </cell>
          <cell r="B27">
            <v>18032</v>
          </cell>
          <cell r="C27">
            <v>14835</v>
          </cell>
          <cell r="D27">
            <v>17081</v>
          </cell>
          <cell r="E27">
            <v>13027.55</v>
          </cell>
          <cell r="F27">
            <v>15564</v>
          </cell>
          <cell r="G27">
            <v>11275</v>
          </cell>
          <cell r="H27">
            <v>13935</v>
          </cell>
          <cell r="I27">
            <v>14424</v>
          </cell>
        </row>
        <row r="28">
          <cell r="A28" t="str">
            <v> -вода и стоки</v>
          </cell>
          <cell r="B28">
            <v>6246.64</v>
          </cell>
          <cell r="C28">
            <v>7003.24</v>
          </cell>
          <cell r="D28">
            <v>6219</v>
          </cell>
          <cell r="E28">
            <v>6522.16</v>
          </cell>
          <cell r="F28">
            <v>6264.98</v>
          </cell>
          <cell r="G28">
            <v>6367</v>
          </cell>
          <cell r="H28">
            <v>6193.83</v>
          </cell>
          <cell r="I28">
            <v>8549.45</v>
          </cell>
        </row>
        <row r="29">
          <cell r="A29" t="str">
            <v> -услуги сторонних организаций</v>
          </cell>
          <cell r="B29">
            <v>3600.89</v>
          </cell>
          <cell r="C29">
            <v>2884.77</v>
          </cell>
          <cell r="D29">
            <v>3482.6</v>
          </cell>
          <cell r="E29">
            <v>2887.4</v>
          </cell>
          <cell r="F29">
            <v>0</v>
          </cell>
          <cell r="G29">
            <v>28</v>
          </cell>
          <cell r="H29">
            <v>10</v>
          </cell>
          <cell r="I29">
            <v>4063.8</v>
          </cell>
        </row>
        <row r="30">
          <cell r="A30" t="str">
            <v>Инструмент и инвентарь</v>
          </cell>
          <cell r="B30">
            <v>19780.57</v>
          </cell>
          <cell r="C30">
            <v>18294.29</v>
          </cell>
          <cell r="D30">
            <v>176.92</v>
          </cell>
          <cell r="E30">
            <v>9496.18</v>
          </cell>
          <cell r="F30">
            <v>3967.75</v>
          </cell>
          <cell r="G30">
            <v>6890</v>
          </cell>
          <cell r="H30">
            <v>2553.3599999999997</v>
          </cell>
          <cell r="I30">
            <v>563.87</v>
          </cell>
        </row>
        <row r="31">
          <cell r="A31" t="str">
            <v>Амортизация основных средств</v>
          </cell>
          <cell r="B31">
            <v>125096</v>
          </cell>
          <cell r="C31">
            <v>125380</v>
          </cell>
          <cell r="D31">
            <v>123502</v>
          </cell>
          <cell r="E31">
            <v>125185</v>
          </cell>
          <cell r="F31">
            <v>123620</v>
          </cell>
          <cell r="G31">
            <v>123137</v>
          </cell>
          <cell r="H31">
            <v>120631</v>
          </cell>
          <cell r="I31">
            <v>120583</v>
          </cell>
        </row>
        <row r="32">
          <cell r="A32" t="str">
            <v>Фонд оплаты труда</v>
          </cell>
          <cell r="B32">
            <v>259274.92</v>
          </cell>
          <cell r="C32">
            <v>267849.78</v>
          </cell>
          <cell r="D32">
            <v>250983.93</v>
          </cell>
          <cell r="E32">
            <v>275087.36</v>
          </cell>
          <cell r="F32">
            <v>312567.43</v>
          </cell>
          <cell r="G32">
            <v>274235</v>
          </cell>
          <cell r="H32">
            <v>308211.52</v>
          </cell>
          <cell r="I32">
            <v>338703.12</v>
          </cell>
        </row>
        <row r="33">
          <cell r="A33" t="str">
            <v>Отчисления во внебюдж.фонды</v>
          </cell>
          <cell r="B33">
            <v>99602.02</v>
          </cell>
          <cell r="C33">
            <v>116886.26</v>
          </cell>
          <cell r="D33">
            <v>106364.11</v>
          </cell>
          <cell r="E33">
            <v>112640.08</v>
          </cell>
          <cell r="F33">
            <v>100979.78</v>
          </cell>
          <cell r="G33">
            <v>116880</v>
          </cell>
          <cell r="H33">
            <v>129540.29</v>
          </cell>
          <cell r="I33">
            <v>143546.33</v>
          </cell>
        </row>
        <row r="34">
          <cell r="A34" t="str">
            <v>Внутризавод. перемещен. грузов</v>
          </cell>
          <cell r="B34">
            <v>2187</v>
          </cell>
          <cell r="C34">
            <v>10758.65</v>
          </cell>
          <cell r="D34">
            <v>3284.22</v>
          </cell>
          <cell r="E34">
            <v>14195.27</v>
          </cell>
          <cell r="F34">
            <v>6255.8</v>
          </cell>
          <cell r="G34">
            <v>13480</v>
          </cell>
          <cell r="H34">
            <v>6423.03</v>
          </cell>
          <cell r="I34">
            <v>9132.83</v>
          </cell>
        </row>
        <row r="35">
          <cell r="A35" t="str">
            <v>      в том числе:</v>
          </cell>
        </row>
        <row r="36">
          <cell r="A36" t="str">
            <v> -услуги хоз. транспорта (ЦПП)</v>
          </cell>
          <cell r="B36">
            <v>2187</v>
          </cell>
          <cell r="C36">
            <v>10758.65</v>
          </cell>
          <cell r="D36">
            <v>3284.22</v>
          </cell>
          <cell r="E36">
            <v>13614</v>
          </cell>
          <cell r="F36">
            <v>6062</v>
          </cell>
          <cell r="G36">
            <v>13480</v>
          </cell>
          <cell r="H36">
            <v>6183.03</v>
          </cell>
          <cell r="I36">
            <v>9132.83</v>
          </cell>
        </row>
        <row r="37">
          <cell r="A37" t="str">
            <v> -услуги техн.транспорта (ЦТТ)</v>
          </cell>
          <cell r="B37">
            <v>0</v>
          </cell>
          <cell r="C37">
            <v>0</v>
          </cell>
          <cell r="D37">
            <v>0</v>
          </cell>
          <cell r="E37">
            <v>581.27</v>
          </cell>
          <cell r="F37">
            <v>0</v>
          </cell>
          <cell r="G37">
            <v>0</v>
          </cell>
          <cell r="H37">
            <v>240</v>
          </cell>
          <cell r="I37">
            <v>0</v>
          </cell>
        </row>
        <row r="38">
          <cell r="A38" t="str">
            <v> -услуги ж.д.транспорта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193.8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Прочие расходы</v>
          </cell>
          <cell r="B39">
            <v>157599.52000000002</v>
          </cell>
          <cell r="C39">
            <v>138968.26</v>
          </cell>
          <cell r="D39">
            <v>132745.7</v>
          </cell>
          <cell r="E39">
            <v>124323.18999999999</v>
          </cell>
          <cell r="F39">
            <v>113260.16</v>
          </cell>
          <cell r="G39">
            <v>109156</v>
          </cell>
          <cell r="H39">
            <v>80963.18000000001</v>
          </cell>
          <cell r="I39">
            <v>149500.61000000002</v>
          </cell>
        </row>
        <row r="40">
          <cell r="A40" t="str">
            <v>      в том числе:</v>
          </cell>
        </row>
        <row r="41">
          <cell r="A41" t="str">
            <v>Спецодежда,питание, мыло и т.д.</v>
          </cell>
          <cell r="B41">
            <v>34106.09</v>
          </cell>
          <cell r="C41">
            <v>20389.84</v>
          </cell>
          <cell r="D41">
            <v>9968.96</v>
          </cell>
          <cell r="E41">
            <v>5592</v>
          </cell>
          <cell r="F41">
            <v>5977.16</v>
          </cell>
          <cell r="G41">
            <v>4993</v>
          </cell>
          <cell r="H41">
            <v>5361.26</v>
          </cell>
          <cell r="I41">
            <v>30528.09</v>
          </cell>
        </row>
        <row r="42">
          <cell r="A42" t="str">
            <v>Услуги Студеновск.быткомбината</v>
          </cell>
          <cell r="B42">
            <v>51256.23</v>
          </cell>
          <cell r="C42">
            <v>46341.22</v>
          </cell>
          <cell r="D42">
            <v>50562.74</v>
          </cell>
          <cell r="E42">
            <v>46493.99</v>
          </cell>
          <cell r="F42">
            <v>35069</v>
          </cell>
          <cell r="G42">
            <v>31926</v>
          </cell>
          <cell r="H42">
            <v>36658.62</v>
          </cell>
          <cell r="I42">
            <v>51492.32</v>
          </cell>
        </row>
        <row r="43">
          <cell r="A43" t="str">
            <v>Плата за землю</v>
          </cell>
          <cell r="B43">
            <v>72214</v>
          </cell>
          <cell r="C43">
            <v>72214</v>
          </cell>
          <cell r="D43">
            <v>72214</v>
          </cell>
          <cell r="E43">
            <v>72214</v>
          </cell>
          <cell r="F43">
            <v>72214</v>
          </cell>
          <cell r="G43">
            <v>72214</v>
          </cell>
          <cell r="H43">
            <v>38920.1</v>
          </cell>
          <cell r="I43">
            <v>67457</v>
          </cell>
        </row>
        <row r="44">
          <cell r="A44" t="str">
            <v>Прочие денежные расходы</v>
          </cell>
          <cell r="B44">
            <v>23.2</v>
          </cell>
          <cell r="C44">
            <v>23.2</v>
          </cell>
          <cell r="D44">
            <v>0</v>
          </cell>
          <cell r="E44">
            <v>23.2</v>
          </cell>
          <cell r="F44">
            <v>0</v>
          </cell>
          <cell r="G44">
            <v>23</v>
          </cell>
          <cell r="H44">
            <v>23.2</v>
          </cell>
          <cell r="I44">
            <v>23.2</v>
          </cell>
        </row>
        <row r="45">
          <cell r="A45" t="str">
            <v>Итого</v>
          </cell>
          <cell r="B45">
            <v>1389264.02</v>
          </cell>
          <cell r="C45">
            <v>1397906.27</v>
          </cell>
          <cell r="D45">
            <v>1313348.61</v>
          </cell>
          <cell r="E45">
            <v>1503412.1700000002</v>
          </cell>
          <cell r="F45">
            <v>1210916.12</v>
          </cell>
          <cell r="G45">
            <v>1791589</v>
          </cell>
          <cell r="H45">
            <v>1295220.8900000001</v>
          </cell>
          <cell r="I45">
            <v>1377452.3100000003</v>
          </cell>
        </row>
        <row r="46">
          <cell r="A46" t="str">
            <v>Общезаводские расходы</v>
          </cell>
          <cell r="B46">
            <v>37744</v>
          </cell>
          <cell r="C46">
            <v>35714</v>
          </cell>
          <cell r="D46">
            <v>59213</v>
          </cell>
          <cell r="E46">
            <v>46929</v>
          </cell>
          <cell r="F46">
            <v>44246</v>
          </cell>
          <cell r="G46">
            <v>75178</v>
          </cell>
          <cell r="H46">
            <v>223104.97</v>
          </cell>
          <cell r="I46">
            <v>60100</v>
          </cell>
        </row>
        <row r="47">
          <cell r="A47" t="str">
            <v>Всего</v>
          </cell>
          <cell r="B47">
            <v>1427008.02</v>
          </cell>
          <cell r="C47">
            <v>1433620.27</v>
          </cell>
          <cell r="D47">
            <v>1372561.61</v>
          </cell>
          <cell r="E47">
            <v>1550341.1700000002</v>
          </cell>
          <cell r="F47">
            <v>1255162.12</v>
          </cell>
          <cell r="G47">
            <v>1866767</v>
          </cell>
          <cell r="H47">
            <v>1518325.86</v>
          </cell>
          <cell r="I47">
            <v>1437552.3100000003</v>
          </cell>
        </row>
        <row r="49">
          <cell r="A49" t="str">
            <v>Калькуляция  затрат  по   студеновскому   быткомбинату</v>
          </cell>
        </row>
        <row r="51">
          <cell r="A51" t="str">
            <v> Статьи   затрат</v>
          </cell>
          <cell r="B51" t="str">
            <v>Январь</v>
          </cell>
          <cell r="C51" t="str">
            <v>Февраль</v>
          </cell>
          <cell r="D51" t="str">
            <v>Март</v>
          </cell>
          <cell r="E51" t="str">
            <v>Апрель</v>
          </cell>
          <cell r="F51" t="str">
            <v>Май</v>
          </cell>
          <cell r="G51" t="str">
            <v>Июнь </v>
          </cell>
          <cell r="H51" t="str">
            <v>Июль</v>
          </cell>
          <cell r="I51" t="str">
            <v>Август </v>
          </cell>
        </row>
        <row r="52">
          <cell r="A52" t="str">
            <v>Электроэнергия</v>
          </cell>
          <cell r="B52">
            <v>4625.8</v>
          </cell>
          <cell r="C52">
            <v>4684.2</v>
          </cell>
          <cell r="D52">
            <v>3722.54</v>
          </cell>
          <cell r="E52">
            <v>5053</v>
          </cell>
          <cell r="F52">
            <v>4957</v>
          </cell>
          <cell r="G52">
            <v>2601</v>
          </cell>
          <cell r="H52">
            <v>6699</v>
          </cell>
          <cell r="I52">
            <v>8016</v>
          </cell>
        </row>
        <row r="53">
          <cell r="A53" t="str">
            <v>Ремонтный фонд</v>
          </cell>
          <cell r="B53">
            <v>4218.1</v>
          </cell>
          <cell r="C53">
            <v>4220.7</v>
          </cell>
          <cell r="D53">
            <v>8871</v>
          </cell>
          <cell r="E53">
            <v>9092</v>
          </cell>
          <cell r="F53">
            <v>1040</v>
          </cell>
          <cell r="G53">
            <v>0</v>
          </cell>
          <cell r="H53">
            <v>0</v>
          </cell>
          <cell r="I53">
            <v>6270</v>
          </cell>
        </row>
        <row r="54">
          <cell r="A54" t="str">
            <v>     в том числе:</v>
          </cell>
        </row>
        <row r="55">
          <cell r="A55" t="str">
            <v> -материалы и запчасти на тек.ремонт</v>
          </cell>
          <cell r="B55">
            <v>105.1</v>
          </cell>
          <cell r="C55">
            <v>107.7</v>
          </cell>
          <cell r="D55">
            <v>180</v>
          </cell>
          <cell r="E55">
            <v>400</v>
          </cell>
          <cell r="F55">
            <v>1040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 -услуги РСУ</v>
          </cell>
          <cell r="B56">
            <v>4113</v>
          </cell>
          <cell r="C56">
            <v>4113</v>
          </cell>
          <cell r="D56">
            <v>8691</v>
          </cell>
          <cell r="E56">
            <v>8692</v>
          </cell>
          <cell r="F56">
            <v>0</v>
          </cell>
          <cell r="G56">
            <v>0</v>
          </cell>
          <cell r="H56">
            <v>0</v>
          </cell>
          <cell r="I56">
            <v>6270</v>
          </cell>
        </row>
        <row r="57">
          <cell r="A57" t="str">
            <v>Содержание основных средств</v>
          </cell>
          <cell r="B57">
            <v>31697.3</v>
          </cell>
          <cell r="C57">
            <v>28138.48</v>
          </cell>
          <cell r="D57">
            <v>29794.24</v>
          </cell>
          <cell r="E57">
            <v>24389</v>
          </cell>
          <cell r="F57">
            <v>19844</v>
          </cell>
          <cell r="G57">
            <v>22336</v>
          </cell>
          <cell r="H57">
            <v>19827</v>
          </cell>
          <cell r="I57">
            <v>28404.89</v>
          </cell>
        </row>
        <row r="58">
          <cell r="A58" t="str">
            <v>     в том числе:</v>
          </cell>
        </row>
        <row r="59">
          <cell r="A59" t="str">
            <v> -материалы</v>
          </cell>
          <cell r="B59">
            <v>715.3</v>
          </cell>
          <cell r="C59">
            <v>157.48</v>
          </cell>
          <cell r="D59">
            <v>140.24</v>
          </cell>
          <cell r="E59">
            <v>0</v>
          </cell>
          <cell r="F59">
            <v>0</v>
          </cell>
          <cell r="G59">
            <v>0</v>
          </cell>
          <cell r="H59">
            <v>262</v>
          </cell>
          <cell r="I59">
            <v>2024.89</v>
          </cell>
        </row>
        <row r="60">
          <cell r="A60" t="str">
            <v> -услуги Студеновской котельной</v>
          </cell>
          <cell r="B60">
            <v>19096</v>
          </cell>
          <cell r="C60">
            <v>16095</v>
          </cell>
          <cell r="D60">
            <v>17769</v>
          </cell>
          <cell r="E60">
            <v>12503</v>
          </cell>
          <cell r="F60">
            <v>7959</v>
          </cell>
          <cell r="G60">
            <v>10450</v>
          </cell>
          <cell r="H60">
            <v>7680</v>
          </cell>
          <cell r="I60">
            <v>10626</v>
          </cell>
        </row>
        <row r="61">
          <cell r="A61" t="str">
            <v> -вода и стоки</v>
          </cell>
          <cell r="B61">
            <v>11886</v>
          </cell>
          <cell r="C61">
            <v>11886</v>
          </cell>
          <cell r="D61">
            <v>11885</v>
          </cell>
          <cell r="E61">
            <v>11886</v>
          </cell>
          <cell r="F61">
            <v>11885</v>
          </cell>
          <cell r="G61">
            <v>11886</v>
          </cell>
          <cell r="H61">
            <v>11885</v>
          </cell>
          <cell r="I61">
            <v>15754</v>
          </cell>
        </row>
        <row r="62">
          <cell r="A62" t="str">
            <v>Инструмент и инвентарь</v>
          </cell>
          <cell r="B62">
            <v>1026.47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Амортизация основных средств</v>
          </cell>
          <cell r="B63">
            <v>2132</v>
          </cell>
          <cell r="C63">
            <v>2132</v>
          </cell>
          <cell r="D63">
            <v>2132</v>
          </cell>
          <cell r="E63">
            <v>2132</v>
          </cell>
          <cell r="F63">
            <v>2132</v>
          </cell>
          <cell r="G63">
            <v>2132</v>
          </cell>
          <cell r="H63">
            <v>2132</v>
          </cell>
          <cell r="I63">
            <v>2136</v>
          </cell>
        </row>
        <row r="64">
          <cell r="A64" t="str">
            <v>Фонд оплаты труда</v>
          </cell>
          <cell r="B64">
            <v>4472.85</v>
          </cell>
          <cell r="C64">
            <v>3960.16</v>
          </cell>
          <cell r="D64">
            <v>3288.92</v>
          </cell>
          <cell r="E64">
            <v>3729</v>
          </cell>
          <cell r="F64">
            <v>3897.44</v>
          </cell>
          <cell r="G64">
            <v>2400</v>
          </cell>
          <cell r="H64">
            <v>4910.72</v>
          </cell>
          <cell r="I64">
            <v>4667.67</v>
          </cell>
        </row>
        <row r="65">
          <cell r="A65" t="str">
            <v>Отчисления во внебюдж.фонды</v>
          </cell>
          <cell r="B65">
            <v>1722.05</v>
          </cell>
          <cell r="C65">
            <v>1744.74</v>
          </cell>
          <cell r="D65">
            <v>1407.66</v>
          </cell>
          <cell r="E65">
            <v>1596.01</v>
          </cell>
          <cell r="F65">
            <v>1668.1</v>
          </cell>
          <cell r="G65">
            <v>1027</v>
          </cell>
          <cell r="H65">
            <v>2101.79</v>
          </cell>
          <cell r="I65">
            <v>1997.76</v>
          </cell>
        </row>
        <row r="66">
          <cell r="A66" t="str">
            <v>Прочие расходы</v>
          </cell>
          <cell r="B66">
            <v>1361.66</v>
          </cell>
          <cell r="C66">
            <v>1460.94</v>
          </cell>
          <cell r="D66">
            <v>1346.38</v>
          </cell>
          <cell r="E66">
            <v>502.92</v>
          </cell>
          <cell r="F66">
            <v>1530.46</v>
          </cell>
          <cell r="G66">
            <v>1430</v>
          </cell>
          <cell r="H66">
            <v>988.11</v>
          </cell>
          <cell r="I66">
            <v>0</v>
          </cell>
        </row>
        <row r="67">
          <cell r="A67" t="str">
            <v>      в том числе:</v>
          </cell>
        </row>
        <row r="68">
          <cell r="A68" t="str">
            <v>Спецодежда,питание, мыло и т.д.</v>
          </cell>
          <cell r="B68">
            <v>1361.66</v>
          </cell>
          <cell r="C68">
            <v>1460.94</v>
          </cell>
          <cell r="D68">
            <v>1346.38</v>
          </cell>
          <cell r="E68">
            <v>502.92</v>
          </cell>
          <cell r="F68">
            <v>1530.46</v>
          </cell>
          <cell r="G68">
            <v>1430</v>
          </cell>
          <cell r="H68">
            <v>988.11</v>
          </cell>
          <cell r="I68">
            <v>0</v>
          </cell>
        </row>
        <row r="69">
          <cell r="A69" t="str">
            <v>Итого</v>
          </cell>
          <cell r="B69">
            <v>51256.23</v>
          </cell>
          <cell r="C69">
            <v>46341.219999999994</v>
          </cell>
          <cell r="D69">
            <v>50562.74</v>
          </cell>
          <cell r="E69">
            <v>46493.93</v>
          </cell>
          <cell r="F69">
            <v>35069</v>
          </cell>
          <cell r="G69">
            <v>31926</v>
          </cell>
          <cell r="H69">
            <v>36658.62</v>
          </cell>
          <cell r="I69">
            <v>51492.32</v>
          </cell>
        </row>
        <row r="71">
          <cell r="A71" t="str">
            <v>Калькуляция  затрат  по  студеновской  котельной</v>
          </cell>
        </row>
        <row r="73">
          <cell r="A73" t="str">
            <v> Статьи   затрат</v>
          </cell>
          <cell r="B73" t="str">
            <v>Январь</v>
          </cell>
          <cell r="C73" t="str">
            <v>Февраль</v>
          </cell>
          <cell r="D73" t="str">
            <v>Март</v>
          </cell>
          <cell r="E73" t="str">
            <v>Апрель</v>
          </cell>
          <cell r="F73" t="str">
            <v>Май</v>
          </cell>
          <cell r="G73" t="str">
            <v>Июнь </v>
          </cell>
          <cell r="H73" t="str">
            <v>Июль</v>
          </cell>
          <cell r="I73" t="str">
            <v>Август </v>
          </cell>
        </row>
        <row r="74">
          <cell r="A74" t="str">
            <v>Газ</v>
          </cell>
          <cell r="B74">
            <v>46232.97</v>
          </cell>
          <cell r="C74">
            <v>38625.14</v>
          </cell>
          <cell r="D74">
            <v>39744.71</v>
          </cell>
          <cell r="E74">
            <v>20552.95</v>
          </cell>
          <cell r="F74">
            <v>12475.24</v>
          </cell>
          <cell r="G74">
            <v>12191</v>
          </cell>
          <cell r="H74">
            <v>11683.37</v>
          </cell>
          <cell r="I74">
            <v>11265.75</v>
          </cell>
        </row>
        <row r="75">
          <cell r="A75" t="str">
            <v>Электроэнергия</v>
          </cell>
          <cell r="B75">
            <v>6435.15</v>
          </cell>
          <cell r="C75">
            <v>5599.65</v>
          </cell>
          <cell r="D75">
            <v>5044.7</v>
          </cell>
          <cell r="E75">
            <v>5386</v>
          </cell>
          <cell r="F75">
            <v>592</v>
          </cell>
          <cell r="G75">
            <v>601</v>
          </cell>
          <cell r="H75">
            <v>653.62</v>
          </cell>
          <cell r="I75">
            <v>1645</v>
          </cell>
        </row>
        <row r="76">
          <cell r="A76" t="str">
            <v>Ремонтный фонд</v>
          </cell>
          <cell r="B76">
            <v>5164</v>
          </cell>
          <cell r="C76">
            <v>5190</v>
          </cell>
          <cell r="D76">
            <v>11586</v>
          </cell>
          <cell r="E76">
            <v>11837</v>
          </cell>
          <cell r="F76">
            <v>1040</v>
          </cell>
          <cell r="G76">
            <v>16045.9</v>
          </cell>
          <cell r="H76">
            <v>0</v>
          </cell>
          <cell r="I76">
            <v>4100</v>
          </cell>
        </row>
        <row r="77">
          <cell r="A77" t="str">
            <v>     в том числе:</v>
          </cell>
        </row>
        <row r="78">
          <cell r="A78" t="str">
            <v> -материалы на капремонт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 -материалы и запчасти на тек.ремонт</v>
          </cell>
          <cell r="B79">
            <v>1051</v>
          </cell>
          <cell r="C79">
            <v>1077</v>
          </cell>
          <cell r="D79">
            <v>2895</v>
          </cell>
          <cell r="E79">
            <v>3145</v>
          </cell>
          <cell r="F79">
            <v>0</v>
          </cell>
          <cell r="G79">
            <v>13733.9</v>
          </cell>
          <cell r="H79">
            <v>0</v>
          </cell>
          <cell r="I79">
            <v>4100</v>
          </cell>
        </row>
        <row r="80">
          <cell r="A80" t="str">
            <v> -услуги РСУ</v>
          </cell>
          <cell r="B80">
            <v>4113</v>
          </cell>
          <cell r="C80">
            <v>4113</v>
          </cell>
          <cell r="D80">
            <v>8691</v>
          </cell>
          <cell r="E80">
            <v>8692</v>
          </cell>
          <cell r="F80">
            <v>1040</v>
          </cell>
          <cell r="G80">
            <v>2312</v>
          </cell>
          <cell r="H80">
            <v>0</v>
          </cell>
          <cell r="I80">
            <v>0</v>
          </cell>
        </row>
        <row r="81">
          <cell r="A81" t="str">
            <v> -услуги сторонних организаций</v>
          </cell>
          <cell r="B81">
            <v>0</v>
          </cell>
          <cell r="C81">
            <v>0</v>
          </cell>
          <cell r="I81">
            <v>0</v>
          </cell>
        </row>
        <row r="82">
          <cell r="A82" t="str">
            <v>Содержание основных средств</v>
          </cell>
          <cell r="B82">
            <v>17864.95</v>
          </cell>
          <cell r="C82">
            <v>13570</v>
          </cell>
          <cell r="D82">
            <v>13570</v>
          </cell>
          <cell r="E82">
            <v>13570</v>
          </cell>
          <cell r="F82">
            <v>13570</v>
          </cell>
          <cell r="G82">
            <v>14229</v>
          </cell>
          <cell r="H82">
            <v>13570</v>
          </cell>
          <cell r="I82">
            <v>17986</v>
          </cell>
        </row>
        <row r="83">
          <cell r="A83" t="str">
            <v>     в том числе:</v>
          </cell>
        </row>
        <row r="84">
          <cell r="A84" t="str">
            <v> -материалы</v>
          </cell>
          <cell r="B84">
            <v>4294.95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659</v>
          </cell>
          <cell r="H84">
            <v>0</v>
          </cell>
          <cell r="I84">
            <v>0</v>
          </cell>
        </row>
        <row r="85">
          <cell r="A85" t="str">
            <v> -вода и стоки</v>
          </cell>
          <cell r="B85">
            <v>13570</v>
          </cell>
          <cell r="C85">
            <v>13570</v>
          </cell>
          <cell r="D85">
            <v>13570</v>
          </cell>
          <cell r="E85">
            <v>13570</v>
          </cell>
          <cell r="F85">
            <v>13570</v>
          </cell>
          <cell r="G85">
            <v>13570</v>
          </cell>
          <cell r="H85">
            <v>13570</v>
          </cell>
          <cell r="I85">
            <v>17986</v>
          </cell>
        </row>
        <row r="86">
          <cell r="A86" t="str">
            <v>Инструмент и инвентарь</v>
          </cell>
          <cell r="B86">
            <v>137.21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1063</v>
          </cell>
          <cell r="H86">
            <v>-1335.03</v>
          </cell>
          <cell r="I86">
            <v>0</v>
          </cell>
        </row>
        <row r="87">
          <cell r="A87" t="str">
            <v>Амортизация основных средств</v>
          </cell>
          <cell r="B87">
            <v>572</v>
          </cell>
          <cell r="C87">
            <v>575</v>
          </cell>
          <cell r="D87">
            <v>575</v>
          </cell>
          <cell r="E87">
            <v>575</v>
          </cell>
          <cell r="F87">
            <v>575</v>
          </cell>
          <cell r="G87">
            <v>576</v>
          </cell>
          <cell r="H87">
            <v>575</v>
          </cell>
          <cell r="I87">
            <v>847</v>
          </cell>
        </row>
        <row r="88">
          <cell r="A88" t="str">
            <v>Фонд оплаты труда</v>
          </cell>
          <cell r="B88">
            <v>12193.24</v>
          </cell>
          <cell r="C88">
            <v>10490.9</v>
          </cell>
          <cell r="D88">
            <v>11543.28</v>
          </cell>
          <cell r="E88">
            <v>11245.31</v>
          </cell>
          <cell r="F88">
            <v>11023.52</v>
          </cell>
          <cell r="G88">
            <v>9161</v>
          </cell>
          <cell r="H88">
            <v>12133.81</v>
          </cell>
          <cell r="I88">
            <v>16052.18</v>
          </cell>
        </row>
        <row r="89">
          <cell r="A89" t="str">
            <v>Отчисления во внебюдж.фонды</v>
          </cell>
          <cell r="B89">
            <v>4694.4</v>
          </cell>
          <cell r="C89">
            <v>5014.41</v>
          </cell>
          <cell r="D89">
            <v>4940.52</v>
          </cell>
          <cell r="E89">
            <v>4812.99</v>
          </cell>
          <cell r="F89">
            <v>4737.43</v>
          </cell>
          <cell r="G89">
            <v>3921</v>
          </cell>
          <cell r="H89">
            <v>5193.27</v>
          </cell>
          <cell r="I89">
            <v>6870.34</v>
          </cell>
        </row>
        <row r="90">
          <cell r="A90" t="str">
            <v>Прочие расходы</v>
          </cell>
          <cell r="B90">
            <v>773.49</v>
          </cell>
          <cell r="C90">
            <v>222.98</v>
          </cell>
          <cell r="D90">
            <v>527.07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      в том числе:</v>
          </cell>
        </row>
        <row r="92">
          <cell r="A92" t="str">
            <v>Спецодежда, питание, мыло и т.д.</v>
          </cell>
          <cell r="B92">
            <v>773.49</v>
          </cell>
          <cell r="C92">
            <v>222.98</v>
          </cell>
          <cell r="D92">
            <v>527.07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Итого</v>
          </cell>
          <cell r="B93">
            <v>94067.41000000002</v>
          </cell>
          <cell r="C93">
            <v>79288.08</v>
          </cell>
          <cell r="D93">
            <v>87531.28000000001</v>
          </cell>
          <cell r="E93">
            <v>67979.25</v>
          </cell>
          <cell r="F93">
            <v>44013.189999999995</v>
          </cell>
          <cell r="G93">
            <v>57787.9</v>
          </cell>
          <cell r="H93">
            <v>42474.04000000001</v>
          </cell>
          <cell r="I93">
            <v>58766.270000000004</v>
          </cell>
        </row>
      </sheetData>
      <sheetData sheetId="30">
        <row r="2">
          <cell r="A2" t="str">
            <v>Калькуляция затрат на ремонтно-строительный цех (РСЦ)</v>
          </cell>
        </row>
        <row r="4">
          <cell r="A4" t="str">
            <v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</v>
          </cell>
          <cell r="H4" t="str">
            <v>Июль</v>
          </cell>
          <cell r="I4" t="str">
            <v>Август </v>
          </cell>
        </row>
        <row r="5">
          <cell r="A5" t="str">
            <v>Вспомогательные материалы</v>
          </cell>
          <cell r="B5">
            <v>14850.29</v>
          </cell>
          <cell r="C5">
            <v>16837.07</v>
          </cell>
          <cell r="D5">
            <v>17866.57</v>
          </cell>
          <cell r="E5">
            <v>27069.22</v>
          </cell>
          <cell r="F5">
            <v>43002.82</v>
          </cell>
          <cell r="G5">
            <v>52161</v>
          </cell>
          <cell r="H5">
            <v>36465.92</v>
          </cell>
          <cell r="I5">
            <v>63255.09</v>
          </cell>
        </row>
        <row r="6">
          <cell r="A6" t="str">
            <v>Дизтопливо</v>
          </cell>
          <cell r="B6">
            <v>224.44</v>
          </cell>
          <cell r="C6">
            <v>367.89</v>
          </cell>
          <cell r="D6">
            <v>277.03</v>
          </cell>
          <cell r="E6">
            <v>285.08</v>
          </cell>
          <cell r="F6">
            <v>465.47</v>
          </cell>
          <cell r="G6">
            <v>386</v>
          </cell>
          <cell r="H6">
            <v>584.06</v>
          </cell>
          <cell r="I6">
            <v>584.56</v>
          </cell>
        </row>
        <row r="7">
          <cell r="A7" t="str">
            <v>Электроэнергия</v>
          </cell>
          <cell r="B7">
            <v>4194.83</v>
          </cell>
          <cell r="C7">
            <v>4047.69</v>
          </cell>
          <cell r="D7">
            <v>4605.01</v>
          </cell>
          <cell r="E7">
            <v>3210</v>
          </cell>
          <cell r="F7">
            <v>2695.89</v>
          </cell>
          <cell r="G7">
            <v>3186</v>
          </cell>
          <cell r="H7">
            <v>5293</v>
          </cell>
          <cell r="I7">
            <v>6175.3</v>
          </cell>
        </row>
        <row r="8">
          <cell r="A8" t="str">
            <v>Ремонтный фонд</v>
          </cell>
          <cell r="B8">
            <v>1645</v>
          </cell>
          <cell r="C8">
            <v>1645</v>
          </cell>
          <cell r="D8">
            <v>1775</v>
          </cell>
          <cell r="E8">
            <v>17021</v>
          </cell>
          <cell r="F8">
            <v>20000</v>
          </cell>
          <cell r="G8">
            <v>14820</v>
          </cell>
          <cell r="H8">
            <v>22800</v>
          </cell>
          <cell r="I8">
            <v>478</v>
          </cell>
        </row>
        <row r="9">
          <cell r="A9" t="str">
            <v>     в том числе:</v>
          </cell>
        </row>
        <row r="10">
          <cell r="A10" t="str">
            <v> -материалы на капремонт</v>
          </cell>
          <cell r="B10">
            <v>0</v>
          </cell>
          <cell r="C10">
            <v>0</v>
          </cell>
          <cell r="D10">
            <v>0</v>
          </cell>
          <cell r="E10">
            <v>13400</v>
          </cell>
          <cell r="F10">
            <v>18500</v>
          </cell>
          <cell r="G10">
            <v>14600</v>
          </cell>
          <cell r="H10">
            <v>19800</v>
          </cell>
          <cell r="I10">
            <v>0</v>
          </cell>
        </row>
        <row r="11">
          <cell r="A11" t="str">
            <v> -материалы на такущий ремонт</v>
          </cell>
          <cell r="B11">
            <v>1645</v>
          </cell>
          <cell r="C11">
            <v>1645</v>
          </cell>
          <cell r="D11">
            <v>1775</v>
          </cell>
          <cell r="E11">
            <v>0</v>
          </cell>
          <cell r="F11">
            <v>0</v>
          </cell>
          <cell r="G11">
            <v>220</v>
          </cell>
          <cell r="H11">
            <v>0</v>
          </cell>
          <cell r="I11">
            <v>478</v>
          </cell>
        </row>
        <row r="12">
          <cell r="A12" t="str">
            <v> -услуги РСЦ</v>
          </cell>
          <cell r="B12">
            <v>0</v>
          </cell>
          <cell r="C12">
            <v>0</v>
          </cell>
          <cell r="D12">
            <v>0</v>
          </cell>
          <cell r="E12">
            <v>3621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 -услуги ЭМЦ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1500</v>
          </cell>
          <cell r="G13">
            <v>0</v>
          </cell>
          <cell r="H13">
            <v>3000</v>
          </cell>
          <cell r="I13">
            <v>0</v>
          </cell>
        </row>
        <row r="14">
          <cell r="A14" t="str">
            <v>Содержание основных средств</v>
          </cell>
          <cell r="B14">
            <v>11047.85</v>
          </cell>
          <cell r="C14">
            <v>9376.78</v>
          </cell>
          <cell r="D14">
            <v>10097.85</v>
          </cell>
          <cell r="E14">
            <v>8178.41</v>
          </cell>
          <cell r="F14">
            <v>5209.17</v>
          </cell>
          <cell r="G14">
            <v>6990</v>
          </cell>
          <cell r="H14">
            <v>5001.03</v>
          </cell>
          <cell r="I14">
            <v>6648.17</v>
          </cell>
        </row>
        <row r="15">
          <cell r="A15" t="str">
            <v>     в том числе:</v>
          </cell>
        </row>
        <row r="16">
          <cell r="A16" t="str">
            <v> -материалы</v>
          </cell>
          <cell r="B16">
            <v>297.93</v>
          </cell>
          <cell r="C16">
            <v>319.86</v>
          </cell>
          <cell r="D16">
            <v>35.93</v>
          </cell>
          <cell r="E16">
            <v>399.61</v>
          </cell>
          <cell r="F16">
            <v>58.51</v>
          </cell>
          <cell r="G16">
            <v>517</v>
          </cell>
          <cell r="H16">
            <v>0</v>
          </cell>
          <cell r="I16">
            <v>24.79</v>
          </cell>
        </row>
        <row r="17">
          <cell r="A17" t="str">
            <v> -масла, смазки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 -услуги Студеновской котельной</v>
          </cell>
          <cell r="B18">
            <v>8475</v>
          </cell>
          <cell r="C18">
            <v>7144</v>
          </cell>
          <cell r="D18">
            <v>7886</v>
          </cell>
          <cell r="E18">
            <v>6885</v>
          </cell>
          <cell r="F18">
            <v>4196</v>
          </cell>
          <cell r="G18">
            <v>5509</v>
          </cell>
          <cell r="H18">
            <v>4049</v>
          </cell>
          <cell r="I18">
            <v>5603</v>
          </cell>
        </row>
        <row r="19">
          <cell r="A19" t="str">
            <v> -услуги КИП, РИП и метрологии</v>
          </cell>
          <cell r="B19">
            <v>547</v>
          </cell>
          <cell r="C19">
            <v>475</v>
          </cell>
          <cell r="D19">
            <v>492</v>
          </cell>
          <cell r="E19">
            <v>570.88</v>
          </cell>
          <cell r="F19">
            <v>592</v>
          </cell>
          <cell r="G19">
            <v>619</v>
          </cell>
          <cell r="H19">
            <v>617</v>
          </cell>
          <cell r="I19">
            <v>648</v>
          </cell>
        </row>
        <row r="20">
          <cell r="A20" t="str">
            <v> -услуги УТД и С</v>
          </cell>
          <cell r="B20">
            <v>1639</v>
          </cell>
          <cell r="C20">
            <v>1349</v>
          </cell>
          <cell r="D20">
            <v>1553</v>
          </cell>
          <cell r="E20">
            <v>234</v>
          </cell>
          <cell r="F20">
            <v>272.63</v>
          </cell>
          <cell r="G20">
            <v>254</v>
          </cell>
          <cell r="H20">
            <v>244</v>
          </cell>
          <cell r="I20">
            <v>253</v>
          </cell>
        </row>
        <row r="21">
          <cell r="A21" t="str">
            <v> -вода и стоки</v>
          </cell>
          <cell r="B21">
            <v>88.92</v>
          </cell>
          <cell r="C21">
            <v>88.92</v>
          </cell>
          <cell r="D21">
            <v>89.92</v>
          </cell>
          <cell r="E21">
            <v>88.92</v>
          </cell>
          <cell r="F21">
            <v>90.03</v>
          </cell>
          <cell r="G21">
            <v>91</v>
          </cell>
          <cell r="H21">
            <v>91.03</v>
          </cell>
          <cell r="I21">
            <v>119.38</v>
          </cell>
        </row>
        <row r="22">
          <cell r="A22" t="str">
            <v> -услуги сторонних организаций</v>
          </cell>
          <cell r="B22">
            <v>0</v>
          </cell>
          <cell r="C22">
            <v>0</v>
          </cell>
          <cell r="D22">
            <v>41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Инструмент и инвентарь</v>
          </cell>
          <cell r="B23">
            <v>1214.1</v>
          </cell>
          <cell r="C23">
            <v>3743.52</v>
          </cell>
          <cell r="D23">
            <v>0</v>
          </cell>
          <cell r="E23">
            <v>1375.44</v>
          </cell>
          <cell r="F23">
            <v>0</v>
          </cell>
          <cell r="G23">
            <v>1584</v>
          </cell>
          <cell r="H23">
            <v>144.42</v>
          </cell>
          <cell r="I23">
            <v>82.43</v>
          </cell>
        </row>
        <row r="24">
          <cell r="A24" t="str">
            <v>Амортизация основных средств</v>
          </cell>
          <cell r="B24">
            <v>3459</v>
          </cell>
          <cell r="C24">
            <v>3465</v>
          </cell>
          <cell r="D24">
            <v>3465</v>
          </cell>
          <cell r="E24">
            <v>3465</v>
          </cell>
          <cell r="F24">
            <v>3465</v>
          </cell>
          <cell r="G24">
            <v>3465</v>
          </cell>
          <cell r="H24">
            <v>3465</v>
          </cell>
          <cell r="I24">
            <v>3444</v>
          </cell>
        </row>
        <row r="25">
          <cell r="A25" t="str">
            <v>Фонд оплаты труда</v>
          </cell>
          <cell r="B25">
            <v>36791.229999999996</v>
          </cell>
          <cell r="C25">
            <v>38611.99</v>
          </cell>
          <cell r="D25">
            <v>42688.18</v>
          </cell>
          <cell r="E25">
            <v>36140.67</v>
          </cell>
          <cell r="F25">
            <v>42818.25</v>
          </cell>
          <cell r="G25">
            <v>46582</v>
          </cell>
          <cell r="H25">
            <v>47999.3</v>
          </cell>
          <cell r="I25">
            <v>49112.05</v>
          </cell>
        </row>
        <row r="26">
          <cell r="A26" t="str">
            <v>Отчисления во внебюдж.фонды</v>
          </cell>
          <cell r="B26">
            <v>13774.6</v>
          </cell>
          <cell r="C26">
            <v>18045.72</v>
          </cell>
          <cell r="D26">
            <v>18245.52</v>
          </cell>
          <cell r="E26">
            <v>15443.189999999999</v>
          </cell>
          <cell r="F26">
            <v>18313.3</v>
          </cell>
          <cell r="G26">
            <v>18699</v>
          </cell>
          <cell r="H26">
            <v>20543.71</v>
          </cell>
          <cell r="I26">
            <v>21019.95</v>
          </cell>
        </row>
        <row r="27">
          <cell r="A27" t="str">
            <v>Внутризаводское перемещен. грузов</v>
          </cell>
          <cell r="B27">
            <v>65.87</v>
          </cell>
          <cell r="C27">
            <v>190.27</v>
          </cell>
          <cell r="D27">
            <v>1176.01</v>
          </cell>
          <cell r="E27">
            <v>726</v>
          </cell>
          <cell r="F27">
            <v>465</v>
          </cell>
          <cell r="G27">
            <v>647</v>
          </cell>
          <cell r="H27">
            <v>453.99</v>
          </cell>
          <cell r="I27">
            <v>123.87</v>
          </cell>
        </row>
        <row r="28">
          <cell r="A28" t="str">
            <v>      в том числе:</v>
          </cell>
        </row>
        <row r="29">
          <cell r="A29" t="str">
            <v> -услуги хоз. транспорта (ЦПП)</v>
          </cell>
          <cell r="B29">
            <v>65.87</v>
          </cell>
          <cell r="C29">
            <v>190.27</v>
          </cell>
          <cell r="D29">
            <v>1176.01</v>
          </cell>
          <cell r="E29">
            <v>726</v>
          </cell>
          <cell r="F29">
            <v>465</v>
          </cell>
          <cell r="G29">
            <v>647</v>
          </cell>
          <cell r="H29">
            <v>453.99</v>
          </cell>
          <cell r="I29">
            <v>123.87</v>
          </cell>
        </row>
        <row r="30">
          <cell r="A30" t="str">
            <v>Прочие расходы</v>
          </cell>
          <cell r="B30">
            <v>4503.88</v>
          </cell>
          <cell r="C30">
            <v>5147.24</v>
          </cell>
          <cell r="D30">
            <v>1243.58</v>
          </cell>
          <cell r="E30">
            <v>797.21</v>
          </cell>
          <cell r="F30">
            <v>1654.97</v>
          </cell>
          <cell r="G30">
            <v>1137</v>
          </cell>
          <cell r="H30">
            <v>1554.87</v>
          </cell>
          <cell r="I30">
            <v>3436.16</v>
          </cell>
        </row>
        <row r="31">
          <cell r="A31" t="str">
            <v>      в том числе:</v>
          </cell>
        </row>
        <row r="32">
          <cell r="A32" t="str">
            <v>Спецодежда,питание, мыло и т.д.</v>
          </cell>
          <cell r="B32">
            <v>4503.88</v>
          </cell>
          <cell r="C32">
            <v>5147.24</v>
          </cell>
          <cell r="D32">
            <v>1243.58</v>
          </cell>
          <cell r="E32">
            <v>797.21</v>
          </cell>
          <cell r="F32">
            <v>1654.97</v>
          </cell>
          <cell r="G32">
            <v>1137</v>
          </cell>
          <cell r="H32">
            <v>1054.87</v>
          </cell>
          <cell r="I32">
            <v>3436.16</v>
          </cell>
        </row>
        <row r="33">
          <cell r="A33" t="str">
            <v>Улуги сторонних организаций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500</v>
          </cell>
          <cell r="I33">
            <v>0</v>
          </cell>
        </row>
        <row r="34">
          <cell r="A34" t="str">
            <v>Итого</v>
          </cell>
          <cell r="B34">
            <v>91771.09</v>
          </cell>
          <cell r="C34">
            <v>101478.17000000001</v>
          </cell>
          <cell r="D34">
            <v>101439.75</v>
          </cell>
          <cell r="E34">
            <v>113711.22000000002</v>
          </cell>
          <cell r="F34">
            <v>138089.87</v>
          </cell>
          <cell r="G34">
            <v>149657</v>
          </cell>
          <cell r="H34">
            <v>144305.3</v>
          </cell>
          <cell r="I34">
            <v>154359.58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1"/>
      <sheetName val="Налог.Отчисл."/>
      <sheetName val="Баланс"/>
      <sheetName val="Финанс результат"/>
      <sheetName val="Расходы из прибыли"/>
      <sheetName val="Финансовые показатели"/>
      <sheetName val="ВырСебПриб"/>
      <sheetName val="ФинРез"/>
      <sheetName val="РасхПриб"/>
      <sheetName val="Стр_обор_акт"/>
      <sheetName val="Стр_крат_обяз-в"/>
      <sheetName val="Форм-е_зап"/>
      <sheetName val="Деб_кред"/>
      <sheetName val="Струк_деб"/>
      <sheetName val="Оборачиваемость"/>
      <sheetName val="Струк_кред"/>
      <sheetName val="Рентабельность"/>
      <sheetName val="Ликвидность"/>
      <sheetName val="Финанс. устойчивость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."/>
      <sheetName val="Общие показатели"/>
      <sheetName val="Калькуляция по цехам"/>
      <sheetName val="Производство"/>
      <sheetName val="Реализация"/>
      <sheetName val="Журавлева_ЛА"/>
      <sheetName val="Calenderised - DTP"/>
      <sheetName val="Sheet1"/>
      <sheetName val="Sheet2"/>
      <sheetName val="Sheet3"/>
      <sheetName val="Сентябрь"/>
      <sheetName val="анализ выручки"/>
      <sheetName val="Налог_Отчисл_"/>
      <sheetName val="Финанс_результат"/>
      <sheetName val="Расходы_из_прибыли"/>
      <sheetName val="Финансовые_показатели"/>
      <sheetName val="Финанс__устойчивость"/>
      <sheetName val="КалькуляцияОбщезав_"/>
      <sheetName val="Общие_показатели"/>
      <sheetName val="Калькуляция_по_цехам"/>
      <sheetName val="Calenderised_-_DTP"/>
      <sheetName val="анализ_выручки"/>
      <sheetName val="анализ"/>
    </sheetNames>
    <sheetDataSet>
      <sheetData sheetId="2">
        <row r="5">
          <cell r="A5" t="str">
            <v> БАЛАНС (АКТИВ)</v>
          </cell>
        </row>
        <row r="7">
          <cell r="A7" t="str">
            <v>I. Внеоборотные активы</v>
          </cell>
          <cell r="C7">
            <v>36161</v>
          </cell>
          <cell r="D7">
            <v>36251</v>
          </cell>
          <cell r="E7">
            <v>36342</v>
          </cell>
          <cell r="F7">
            <v>36434</v>
          </cell>
          <cell r="G7">
            <v>36526</v>
          </cell>
          <cell r="H7">
            <v>36557</v>
          </cell>
          <cell r="I7">
            <v>36586</v>
          </cell>
          <cell r="J7">
            <v>36617</v>
          </cell>
          <cell r="K7">
            <v>36647</v>
          </cell>
          <cell r="L7">
            <v>36678</v>
          </cell>
          <cell r="M7">
            <v>36708</v>
          </cell>
        </row>
        <row r="8">
          <cell r="A8" t="str">
            <v>Нематериальные активы (04, 05)  в том числе:</v>
          </cell>
          <cell r="B8" t="str">
            <v>110</v>
          </cell>
          <cell r="C8">
            <v>8</v>
          </cell>
          <cell r="D8">
            <v>10</v>
          </cell>
          <cell r="E8">
            <v>10</v>
          </cell>
          <cell r="F8">
            <v>44</v>
          </cell>
          <cell r="G8">
            <v>42</v>
          </cell>
          <cell r="H8">
            <v>42</v>
          </cell>
          <cell r="I8">
            <v>40</v>
          </cell>
          <cell r="J8">
            <v>41</v>
          </cell>
          <cell r="K8">
            <v>40</v>
          </cell>
          <cell r="L8">
            <v>63</v>
          </cell>
          <cell r="M8">
            <v>62</v>
          </cell>
        </row>
        <row r="9">
          <cell r="A9" t="str">
            <v>патенты, лицензии, товарные знаки (знаки обслуживания), иные  аналогичные с перечисл.  права и активы </v>
          </cell>
          <cell r="B9">
            <v>111</v>
          </cell>
          <cell r="C9">
            <v>8</v>
          </cell>
          <cell r="D9">
            <v>10</v>
          </cell>
          <cell r="E9">
            <v>10</v>
          </cell>
          <cell r="F9">
            <v>44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организационные расходы</v>
          </cell>
          <cell r="B10" t="str">
            <v>112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42</v>
          </cell>
          <cell r="H10">
            <v>42</v>
          </cell>
          <cell r="I10">
            <v>40</v>
          </cell>
          <cell r="J10">
            <v>41</v>
          </cell>
          <cell r="K10">
            <v>40</v>
          </cell>
          <cell r="L10">
            <v>63</v>
          </cell>
          <cell r="M10">
            <v>62</v>
          </cell>
        </row>
        <row r="11">
          <cell r="A11" t="str">
            <v>деловая репутация организации</v>
          </cell>
          <cell r="B11" t="str">
            <v>113</v>
          </cell>
        </row>
        <row r="12">
          <cell r="A12" t="str">
            <v>Основные средства (01, 02, 03)  в том числе:</v>
          </cell>
          <cell r="B12" t="str">
            <v>120</v>
          </cell>
          <cell r="C12">
            <v>77049</v>
          </cell>
          <cell r="D12">
            <v>75977</v>
          </cell>
          <cell r="E12">
            <v>74914</v>
          </cell>
          <cell r="F12">
            <v>75894</v>
          </cell>
          <cell r="G12">
            <v>79983</v>
          </cell>
          <cell r="H12">
            <v>80782</v>
          </cell>
          <cell r="I12">
            <v>82102</v>
          </cell>
          <cell r="J12">
            <v>82864</v>
          </cell>
          <cell r="K12">
            <v>82185</v>
          </cell>
          <cell r="L12">
            <v>81771</v>
          </cell>
          <cell r="M12">
            <v>82521</v>
          </cell>
        </row>
        <row r="13">
          <cell r="A13" t="str">
            <v>земельные участки и объекты природопользования</v>
          </cell>
          <cell r="B13" t="str">
            <v>121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здания, сооружения, машины и оборудование</v>
          </cell>
          <cell r="B14" t="str">
            <v>122</v>
          </cell>
          <cell r="C14">
            <v>77049</v>
          </cell>
          <cell r="D14">
            <v>75977</v>
          </cell>
          <cell r="E14">
            <v>74914</v>
          </cell>
          <cell r="F14">
            <v>75894</v>
          </cell>
          <cell r="G14">
            <v>79983</v>
          </cell>
          <cell r="H14">
            <v>80782</v>
          </cell>
          <cell r="I14">
            <v>82102</v>
          </cell>
          <cell r="J14">
            <v>82864</v>
          </cell>
          <cell r="K14">
            <v>82185</v>
          </cell>
          <cell r="L14">
            <v>81771</v>
          </cell>
          <cell r="M14">
            <v>82521</v>
          </cell>
        </row>
        <row r="15">
          <cell r="A15" t="str">
            <v>Незавершенное строительство  (07, 08, 16, 61)</v>
          </cell>
          <cell r="B15" t="str">
            <v>130</v>
          </cell>
          <cell r="C15">
            <v>5820</v>
          </cell>
          <cell r="D15">
            <v>4728</v>
          </cell>
          <cell r="E15">
            <v>5302</v>
          </cell>
          <cell r="F15">
            <v>5002</v>
          </cell>
          <cell r="G15">
            <v>4993</v>
          </cell>
          <cell r="H15">
            <v>4824</v>
          </cell>
          <cell r="I15">
            <v>4802</v>
          </cell>
          <cell r="J15">
            <v>4572</v>
          </cell>
          <cell r="K15">
            <v>4485</v>
          </cell>
          <cell r="L15">
            <v>4346</v>
          </cell>
          <cell r="M15">
            <v>4361</v>
          </cell>
        </row>
        <row r="16">
          <cell r="A16" t="str">
            <v>Доходные вложения в материальные ценности (03) в том числе:</v>
          </cell>
          <cell r="B16">
            <v>135</v>
          </cell>
        </row>
        <row r="17">
          <cell r="A17" t="str">
            <v>имущество для передачи в лизинг</v>
          </cell>
          <cell r="B17">
            <v>136</v>
          </cell>
        </row>
        <row r="18">
          <cell r="A18" t="str">
            <v>имущество, предоставляемое по договору проката</v>
          </cell>
          <cell r="B18">
            <v>137</v>
          </cell>
        </row>
        <row r="19">
          <cell r="A19" t="str">
            <v>Долгосрочные финансовые вложения (06, 82)  в том числе:</v>
          </cell>
          <cell r="B19" t="str">
            <v>140</v>
          </cell>
          <cell r="C19">
            <v>529</v>
          </cell>
          <cell r="D19">
            <v>529</v>
          </cell>
          <cell r="E19">
            <v>529</v>
          </cell>
          <cell r="F19">
            <v>529</v>
          </cell>
          <cell r="G19">
            <v>529</v>
          </cell>
          <cell r="H19">
            <v>529</v>
          </cell>
          <cell r="I19">
            <v>529</v>
          </cell>
          <cell r="J19">
            <v>529</v>
          </cell>
          <cell r="K19">
            <v>529</v>
          </cell>
          <cell r="L19">
            <v>529</v>
          </cell>
          <cell r="M19">
            <v>529</v>
          </cell>
        </row>
        <row r="20">
          <cell r="A20" t="str">
            <v>инвестиции в дочерние общества</v>
          </cell>
          <cell r="B20" t="str">
            <v>141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инвестиции в зависимые общества</v>
          </cell>
          <cell r="B21" t="str">
            <v>142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инвестиции в другие организации</v>
          </cell>
          <cell r="B22" t="str">
            <v>143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займы, предоставленные организациям на срок более 12 месяцев</v>
          </cell>
          <cell r="B23" t="str">
            <v>144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прочие долгосрочные финансовые  вложения</v>
          </cell>
          <cell r="B24" t="str">
            <v>145</v>
          </cell>
          <cell r="C24">
            <v>529</v>
          </cell>
          <cell r="D24">
            <v>529</v>
          </cell>
          <cell r="E24">
            <v>529</v>
          </cell>
          <cell r="F24">
            <v>529</v>
          </cell>
          <cell r="G24">
            <v>529</v>
          </cell>
          <cell r="H24">
            <v>529</v>
          </cell>
          <cell r="I24">
            <v>529</v>
          </cell>
          <cell r="J24">
            <v>529</v>
          </cell>
          <cell r="K24">
            <v>529</v>
          </cell>
          <cell r="L24">
            <v>529</v>
          </cell>
          <cell r="M24">
            <v>529</v>
          </cell>
        </row>
        <row r="25">
          <cell r="A25" t="str">
            <v>Прочие внеоборотные активы</v>
          </cell>
          <cell r="B25" t="str">
            <v>150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J25">
            <v>0</v>
          </cell>
          <cell r="M25">
            <v>0</v>
          </cell>
        </row>
        <row r="26">
          <cell r="A26" t="str">
            <v>=== Итого по разделу I</v>
          </cell>
          <cell r="B26" t="str">
            <v>190</v>
          </cell>
          <cell r="C26">
            <v>83406</v>
          </cell>
          <cell r="D26">
            <v>81244</v>
          </cell>
          <cell r="E26">
            <v>80755</v>
          </cell>
          <cell r="F26">
            <v>81469</v>
          </cell>
          <cell r="G26">
            <v>85547</v>
          </cell>
          <cell r="H26">
            <v>86177</v>
          </cell>
          <cell r="I26">
            <v>87473</v>
          </cell>
          <cell r="J26">
            <v>88006</v>
          </cell>
          <cell r="K26">
            <v>87239</v>
          </cell>
          <cell r="L26">
            <v>86709</v>
          </cell>
          <cell r="M26">
            <v>87473</v>
          </cell>
        </row>
        <row r="28">
          <cell r="A28" t="str">
            <v>II. Оборотные активы</v>
          </cell>
          <cell r="D28">
            <v>36251</v>
          </cell>
          <cell r="E28">
            <v>36342</v>
          </cell>
          <cell r="F28">
            <v>36434</v>
          </cell>
          <cell r="G28">
            <v>36526</v>
          </cell>
          <cell r="H28">
            <v>36557</v>
          </cell>
          <cell r="I28">
            <v>36586</v>
          </cell>
          <cell r="J28">
            <v>36617</v>
          </cell>
        </row>
        <row r="29">
          <cell r="A29" t="str">
            <v>Запасы в том числе:</v>
          </cell>
          <cell r="B29" t="str">
            <v>210</v>
          </cell>
          <cell r="C29">
            <v>12157</v>
          </cell>
          <cell r="D29">
            <v>11036</v>
          </cell>
          <cell r="E29">
            <v>13040</v>
          </cell>
          <cell r="F29">
            <v>13877</v>
          </cell>
          <cell r="G29">
            <v>14478</v>
          </cell>
          <cell r="H29">
            <v>14819</v>
          </cell>
          <cell r="I29">
            <v>16273</v>
          </cell>
          <cell r="J29">
            <v>17233</v>
          </cell>
          <cell r="K29">
            <v>18683</v>
          </cell>
          <cell r="L29">
            <v>19279</v>
          </cell>
          <cell r="M29">
            <v>18728</v>
          </cell>
        </row>
        <row r="30">
          <cell r="A30" t="str">
            <v>сырье, материалы и другие аналогичн. ценности (10,15,16)</v>
          </cell>
          <cell r="B30" t="str">
            <v>211</v>
          </cell>
          <cell r="C30">
            <v>7199</v>
          </cell>
          <cell r="D30">
            <v>8282</v>
          </cell>
          <cell r="E30">
            <v>9429</v>
          </cell>
          <cell r="F30">
            <v>10167</v>
          </cell>
          <cell r="G30">
            <v>10660</v>
          </cell>
          <cell r="H30">
            <v>10756</v>
          </cell>
          <cell r="I30">
            <v>11753</v>
          </cell>
          <cell r="J30">
            <v>11486</v>
          </cell>
          <cell r="K30">
            <v>12195</v>
          </cell>
          <cell r="L30">
            <v>10598</v>
          </cell>
          <cell r="M30">
            <v>10836</v>
          </cell>
        </row>
        <row r="31">
          <cell r="A31" t="str">
            <v>животные на выращивании и откорме (11)</v>
          </cell>
          <cell r="B31" t="str">
            <v>212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малоценные и быстроизнаш. предметы (12, 13, 16)</v>
          </cell>
          <cell r="B32" t="str">
            <v>213</v>
          </cell>
          <cell r="C32">
            <v>377</v>
          </cell>
          <cell r="D32">
            <v>694</v>
          </cell>
          <cell r="E32">
            <v>834</v>
          </cell>
          <cell r="F32">
            <v>1351</v>
          </cell>
          <cell r="G32">
            <v>1818</v>
          </cell>
          <cell r="H32">
            <v>1927</v>
          </cell>
          <cell r="I32">
            <v>2024</v>
          </cell>
          <cell r="J32">
            <v>2370</v>
          </cell>
          <cell r="K32">
            <v>2605</v>
          </cell>
          <cell r="L32">
            <v>4430</v>
          </cell>
          <cell r="M32">
            <v>3489</v>
          </cell>
        </row>
        <row r="33">
          <cell r="A33" t="str">
            <v>затраты в незавершенном производстве (20, 21, 23, 29, 30, 36, 44)</v>
          </cell>
          <cell r="B33" t="str">
            <v>214</v>
          </cell>
          <cell r="C33">
            <v>28</v>
          </cell>
          <cell r="D33">
            <v>32</v>
          </cell>
          <cell r="E33">
            <v>22</v>
          </cell>
          <cell r="F33">
            <v>26</v>
          </cell>
          <cell r="G33">
            <v>21</v>
          </cell>
          <cell r="H33">
            <v>21</v>
          </cell>
          <cell r="I33">
            <v>28</v>
          </cell>
          <cell r="J33">
            <v>40</v>
          </cell>
          <cell r="K33">
            <v>51</v>
          </cell>
          <cell r="L33">
            <v>21</v>
          </cell>
          <cell r="M33">
            <v>21</v>
          </cell>
        </row>
        <row r="34">
          <cell r="A34" t="str">
            <v>готовая продукция и товары для перепродажи (40, 41)</v>
          </cell>
          <cell r="B34" t="str">
            <v>215</v>
          </cell>
          <cell r="C34">
            <v>4182</v>
          </cell>
          <cell r="D34">
            <v>2078</v>
          </cell>
          <cell r="E34">
            <v>2686</v>
          </cell>
          <cell r="F34">
            <v>2268</v>
          </cell>
          <cell r="G34">
            <v>1959</v>
          </cell>
          <cell r="H34">
            <v>2099</v>
          </cell>
          <cell r="I34">
            <v>2455</v>
          </cell>
          <cell r="J34">
            <v>3122</v>
          </cell>
          <cell r="K34">
            <v>3511</v>
          </cell>
          <cell r="L34">
            <v>3598</v>
          </cell>
          <cell r="M34">
            <v>3415</v>
          </cell>
        </row>
        <row r="35">
          <cell r="A35" t="str">
            <v>товары отгруженные (45)</v>
          </cell>
          <cell r="B35" t="str">
            <v>216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J35">
            <v>0</v>
          </cell>
          <cell r="M35">
            <v>0</v>
          </cell>
        </row>
        <row r="36">
          <cell r="A36" t="str">
            <v>расходы будущих периодов (31)</v>
          </cell>
          <cell r="B36" t="str">
            <v>217</v>
          </cell>
          <cell r="C36">
            <v>371</v>
          </cell>
          <cell r="D36">
            <v>0</v>
          </cell>
          <cell r="E36">
            <v>69</v>
          </cell>
          <cell r="F36">
            <v>71</v>
          </cell>
          <cell r="G36">
            <v>20</v>
          </cell>
          <cell r="H36">
            <v>16</v>
          </cell>
          <cell r="I36">
            <v>13</v>
          </cell>
          <cell r="J36">
            <v>215</v>
          </cell>
          <cell r="K36">
            <v>321</v>
          </cell>
          <cell r="L36">
            <v>632</v>
          </cell>
          <cell r="M36">
            <v>967</v>
          </cell>
        </row>
        <row r="37">
          <cell r="A37" t="str">
            <v>прочие запасы и затраты </v>
          </cell>
          <cell r="B37" t="str">
            <v>218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 t="str">
            <v>НДС по приобретенным ценностям (19)</v>
          </cell>
          <cell r="B38" t="str">
            <v>220</v>
          </cell>
          <cell r="C38">
            <v>944</v>
          </cell>
          <cell r="D38">
            <v>947</v>
          </cell>
          <cell r="E38">
            <v>1430</v>
          </cell>
          <cell r="F38">
            <v>2258</v>
          </cell>
          <cell r="G38">
            <v>2188</v>
          </cell>
          <cell r="H38">
            <v>2171</v>
          </cell>
          <cell r="I38">
            <v>2268</v>
          </cell>
          <cell r="J38">
            <v>1919</v>
          </cell>
          <cell r="K38">
            <v>1858</v>
          </cell>
          <cell r="L38">
            <v>1454</v>
          </cell>
          <cell r="M38">
            <v>766</v>
          </cell>
        </row>
        <row r="39">
          <cell r="A39" t="str">
            <v>Дебиторская задолженность (платежи по которой ожидаются более чем через 12 месяцев после отчетной даты); в том числе:</v>
          </cell>
          <cell r="B39" t="str">
            <v>230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покупатели и заказчики (62, 76, 82)</v>
          </cell>
          <cell r="B40" t="str">
            <v>231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 t="str">
            <v>векселя к получению (62)</v>
          </cell>
          <cell r="B41" t="str">
            <v>232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>задолженность дочерних и зависимых обществ (78)</v>
          </cell>
          <cell r="B42" t="str">
            <v>233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авансы выданные (61)</v>
          </cell>
          <cell r="B43" t="str">
            <v>234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прочие дебиторы</v>
          </cell>
          <cell r="B44" t="str">
            <v>235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 в том числе:</v>
          </cell>
          <cell r="B45" t="str">
            <v>240</v>
          </cell>
          <cell r="C45">
            <v>17045</v>
          </cell>
          <cell r="D45">
            <v>15730</v>
          </cell>
          <cell r="E45">
            <v>10864</v>
          </cell>
          <cell r="F45">
            <v>9403</v>
          </cell>
          <cell r="G45">
            <v>8409</v>
          </cell>
          <cell r="H45">
            <v>7990</v>
          </cell>
          <cell r="I45">
            <v>10929</v>
          </cell>
          <cell r="J45">
            <v>8567</v>
          </cell>
          <cell r="K45">
            <v>10438</v>
          </cell>
          <cell r="L45">
            <v>11195</v>
          </cell>
          <cell r="M45">
            <v>8373</v>
          </cell>
        </row>
        <row r="46">
          <cell r="A46" t="str">
            <v>покупатели и заказчики</v>
          </cell>
          <cell r="B46" t="str">
            <v>241</v>
          </cell>
          <cell r="C46">
            <v>14441</v>
          </cell>
          <cell r="D46">
            <v>13410</v>
          </cell>
          <cell r="E46">
            <v>6709</v>
          </cell>
          <cell r="F46">
            <v>8093</v>
          </cell>
          <cell r="G46">
            <v>7260</v>
          </cell>
          <cell r="H46">
            <v>6675</v>
          </cell>
          <cell r="I46">
            <v>9340</v>
          </cell>
          <cell r="J46">
            <v>6173</v>
          </cell>
          <cell r="K46">
            <v>8349</v>
          </cell>
          <cell r="L46">
            <v>6806</v>
          </cell>
          <cell r="M46">
            <v>5428</v>
          </cell>
        </row>
        <row r="47">
          <cell r="A47" t="str">
            <v>векселя к получению (62)</v>
          </cell>
          <cell r="B47" t="str">
            <v>242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задолженность дочерних и зависимых обществ (78)</v>
          </cell>
          <cell r="B48" t="str">
            <v>243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задолженность участников по взносам в уставный капитал (75)</v>
          </cell>
          <cell r="B49" t="str">
            <v>244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авансы выданные (61)</v>
          </cell>
          <cell r="B50" t="str">
            <v>245</v>
          </cell>
          <cell r="C50">
            <v>2155</v>
          </cell>
          <cell r="D50">
            <v>1520</v>
          </cell>
          <cell r="E50">
            <v>3961</v>
          </cell>
          <cell r="F50">
            <v>534</v>
          </cell>
          <cell r="G50">
            <v>295</v>
          </cell>
          <cell r="H50">
            <v>151</v>
          </cell>
          <cell r="I50">
            <v>309</v>
          </cell>
          <cell r="J50">
            <v>776</v>
          </cell>
          <cell r="K50">
            <v>320</v>
          </cell>
          <cell r="L50">
            <v>465</v>
          </cell>
          <cell r="M50">
            <v>298</v>
          </cell>
        </row>
        <row r="51">
          <cell r="A51" t="str">
            <v>прочие дебиторы</v>
          </cell>
          <cell r="B51" t="str">
            <v>246</v>
          </cell>
          <cell r="C51">
            <v>449</v>
          </cell>
          <cell r="D51">
            <v>800</v>
          </cell>
          <cell r="E51">
            <v>194</v>
          </cell>
          <cell r="F51">
            <v>776</v>
          </cell>
          <cell r="G51">
            <v>854</v>
          </cell>
          <cell r="H51">
            <v>1164</v>
          </cell>
          <cell r="I51">
            <v>1280</v>
          </cell>
          <cell r="J51">
            <v>1618</v>
          </cell>
          <cell r="K51">
            <v>1769</v>
          </cell>
          <cell r="L51">
            <v>3924</v>
          </cell>
          <cell r="M51">
            <v>2647</v>
          </cell>
        </row>
        <row r="52">
          <cell r="A52" t="str">
            <v>Краткосрочные финансовые
вложения (56, 58, 82)  в том числе:</v>
          </cell>
          <cell r="B52" t="str">
            <v>250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займы, предоставленные организациям на срок менее 12 месяцев</v>
          </cell>
          <cell r="B53" t="str">
            <v>251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>собственные акции, выкупленные у акционеров </v>
          </cell>
          <cell r="B54" t="str">
            <v>252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>прочие краткосрочные финансовые вложения</v>
          </cell>
          <cell r="B55" t="str">
            <v>253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1500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>Денежные средства: в том числе:</v>
          </cell>
          <cell r="B56" t="str">
            <v>260</v>
          </cell>
          <cell r="C56">
            <v>2</v>
          </cell>
          <cell r="D56">
            <v>5</v>
          </cell>
          <cell r="E56">
            <v>5</v>
          </cell>
          <cell r="F56">
            <v>20</v>
          </cell>
          <cell r="G56">
            <v>615</v>
          </cell>
          <cell r="H56">
            <v>2777</v>
          </cell>
          <cell r="I56">
            <v>59</v>
          </cell>
          <cell r="J56">
            <v>315</v>
          </cell>
          <cell r="K56">
            <v>290</v>
          </cell>
          <cell r="L56">
            <v>704</v>
          </cell>
          <cell r="M56">
            <v>154</v>
          </cell>
        </row>
        <row r="57">
          <cell r="A57" t="str">
            <v>касса (50)</v>
          </cell>
          <cell r="B57" t="str">
            <v>261</v>
          </cell>
          <cell r="C57">
            <v>0</v>
          </cell>
          <cell r="D57">
            <v>4</v>
          </cell>
          <cell r="E57">
            <v>2</v>
          </cell>
          <cell r="F57">
            <v>6</v>
          </cell>
          <cell r="G57">
            <v>6</v>
          </cell>
          <cell r="H57">
            <v>3</v>
          </cell>
          <cell r="I57">
            <v>5</v>
          </cell>
          <cell r="J57">
            <v>1</v>
          </cell>
          <cell r="K57">
            <v>6</v>
          </cell>
          <cell r="L57">
            <v>2</v>
          </cell>
          <cell r="M57">
            <v>6</v>
          </cell>
        </row>
        <row r="58">
          <cell r="A58" t="str">
            <v>расчетные счета (51)</v>
          </cell>
          <cell r="B58" t="str">
            <v>262</v>
          </cell>
          <cell r="C58">
            <v>0</v>
          </cell>
          <cell r="D58">
            <v>0</v>
          </cell>
          <cell r="E58">
            <v>1</v>
          </cell>
          <cell r="F58">
            <v>11</v>
          </cell>
          <cell r="G58">
            <v>603</v>
          </cell>
          <cell r="H58">
            <v>122</v>
          </cell>
          <cell r="I58">
            <v>52</v>
          </cell>
          <cell r="J58">
            <v>312</v>
          </cell>
          <cell r="K58">
            <v>282</v>
          </cell>
          <cell r="L58">
            <v>700</v>
          </cell>
          <cell r="M58">
            <v>146</v>
          </cell>
        </row>
        <row r="59">
          <cell r="A59" t="str">
            <v>валютные счета (52)</v>
          </cell>
          <cell r="B59" t="str">
            <v>263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J59">
            <v>0</v>
          </cell>
          <cell r="M59">
            <v>0</v>
          </cell>
        </row>
        <row r="60">
          <cell r="A60" t="str">
            <v>прочие денежные средства (55, 56, 57)</v>
          </cell>
          <cell r="B60" t="str">
            <v>264</v>
          </cell>
          <cell r="C60">
            <v>2</v>
          </cell>
          <cell r="D60">
            <v>1</v>
          </cell>
          <cell r="E60">
            <v>2</v>
          </cell>
          <cell r="F60">
            <v>3</v>
          </cell>
          <cell r="G60">
            <v>6</v>
          </cell>
          <cell r="H60">
            <v>2652</v>
          </cell>
          <cell r="I60">
            <v>2</v>
          </cell>
          <cell r="J60">
            <v>2</v>
          </cell>
          <cell r="K60">
            <v>2</v>
          </cell>
          <cell r="L60">
            <v>2</v>
          </cell>
          <cell r="M60">
            <v>2</v>
          </cell>
        </row>
        <row r="61">
          <cell r="A61" t="str">
            <v>Прочие оборотные активы</v>
          </cell>
          <cell r="B61" t="str">
            <v>270</v>
          </cell>
          <cell r="C61">
            <v>0</v>
          </cell>
          <cell r="D61">
            <v>0</v>
          </cell>
          <cell r="E61">
            <v>0</v>
          </cell>
          <cell r="F61">
            <v>340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 t="str">
            <v>=== Итого по разделу II</v>
          </cell>
          <cell r="B62" t="str">
            <v>290</v>
          </cell>
          <cell r="C62">
            <v>30148</v>
          </cell>
          <cell r="D62">
            <v>27718</v>
          </cell>
          <cell r="E62">
            <v>25339</v>
          </cell>
          <cell r="F62">
            <v>25898</v>
          </cell>
          <cell r="G62">
            <v>27190</v>
          </cell>
          <cell r="H62">
            <v>27757</v>
          </cell>
          <cell r="I62">
            <v>29529</v>
          </cell>
          <cell r="J62">
            <v>28034</v>
          </cell>
          <cell r="K62">
            <v>31269</v>
          </cell>
          <cell r="L62">
            <v>32632</v>
          </cell>
          <cell r="M62">
            <v>28021</v>
          </cell>
        </row>
        <row r="64">
          <cell r="A64" t="str">
            <v>III. Убытки</v>
          </cell>
        </row>
        <row r="65">
          <cell r="A65" t="str">
            <v>Непокрытые убытки прошлых лет (88) </v>
          </cell>
          <cell r="B65" t="str">
            <v>310</v>
          </cell>
          <cell r="C65">
            <v>2787</v>
          </cell>
          <cell r="D65">
            <v>2787</v>
          </cell>
          <cell r="E65">
            <v>2787</v>
          </cell>
          <cell r="F65">
            <v>2787</v>
          </cell>
        </row>
        <row r="66">
          <cell r="A66" t="str">
            <v>Непокрытый убыток отчетного года</v>
          </cell>
          <cell r="B66" t="str">
            <v>320</v>
          </cell>
          <cell r="C66">
            <v>0</v>
          </cell>
          <cell r="D66">
            <v>2211</v>
          </cell>
          <cell r="E66">
            <v>4230</v>
          </cell>
          <cell r="F66">
            <v>3550</v>
          </cell>
        </row>
        <row r="67">
          <cell r="A67" t="str">
            <v>=== Итого по разделу III</v>
          </cell>
          <cell r="B67" t="str">
            <v>390</v>
          </cell>
          <cell r="C67">
            <v>2787</v>
          </cell>
          <cell r="D67">
            <v>4998</v>
          </cell>
          <cell r="E67">
            <v>7017</v>
          </cell>
          <cell r="F67">
            <v>6337</v>
          </cell>
          <cell r="G67">
            <v>7397</v>
          </cell>
          <cell r="H67">
            <v>7399</v>
          </cell>
          <cell r="I67">
            <v>7399</v>
          </cell>
          <cell r="J67">
            <v>7399</v>
          </cell>
          <cell r="K67">
            <v>7399</v>
          </cell>
          <cell r="L67">
            <v>7399</v>
          </cell>
          <cell r="M67">
            <v>7399</v>
          </cell>
        </row>
        <row r="68">
          <cell r="A68" t="str">
            <v>БАЛАНС </v>
          </cell>
          <cell r="B68" t="str">
            <v>399</v>
          </cell>
          <cell r="C68">
            <v>116341</v>
          </cell>
          <cell r="D68">
            <v>113960</v>
          </cell>
          <cell r="E68">
            <v>113111</v>
          </cell>
          <cell r="F68">
            <v>113704</v>
          </cell>
          <cell r="G68">
            <v>112737</v>
          </cell>
          <cell r="H68">
            <v>113934</v>
          </cell>
          <cell r="I68">
            <v>117002</v>
          </cell>
          <cell r="J68">
            <v>116040</v>
          </cell>
          <cell r="K68">
            <v>118508</v>
          </cell>
          <cell r="L68">
            <v>119341</v>
          </cell>
          <cell r="M68">
            <v>115494</v>
          </cell>
        </row>
        <row r="69">
          <cell r="A69" t="str">
            <v>Отклонения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1">
          <cell r="A71" t="str">
            <v> БАЛАНС (ПАССИВ)</v>
          </cell>
        </row>
        <row r="73">
          <cell r="A73" t="str">
            <v>III. Капитал и резервы</v>
          </cell>
          <cell r="C73">
            <v>36161</v>
          </cell>
          <cell r="D73">
            <v>36251</v>
          </cell>
          <cell r="E73">
            <v>36342</v>
          </cell>
          <cell r="F73">
            <v>36434</v>
          </cell>
          <cell r="G73">
            <v>36526</v>
          </cell>
          <cell r="H73">
            <v>36557</v>
          </cell>
          <cell r="I73">
            <v>36586</v>
          </cell>
          <cell r="J73">
            <v>36617</v>
          </cell>
          <cell r="K73">
            <v>36647</v>
          </cell>
          <cell r="L73">
            <v>36678</v>
          </cell>
          <cell r="M73">
            <v>36708</v>
          </cell>
        </row>
        <row r="74">
          <cell r="A74" t="str">
            <v>Уставный капитал (85)</v>
          </cell>
          <cell r="B74" t="str">
            <v>410</v>
          </cell>
          <cell r="C74">
            <v>39</v>
          </cell>
          <cell r="D74">
            <v>39</v>
          </cell>
          <cell r="E74">
            <v>39</v>
          </cell>
          <cell r="F74">
            <v>39</v>
          </cell>
          <cell r="G74">
            <v>39</v>
          </cell>
          <cell r="H74">
            <v>39</v>
          </cell>
          <cell r="I74">
            <v>39</v>
          </cell>
          <cell r="J74">
            <v>39</v>
          </cell>
          <cell r="K74">
            <v>39</v>
          </cell>
          <cell r="L74">
            <v>39</v>
          </cell>
          <cell r="M74">
            <v>39</v>
          </cell>
        </row>
        <row r="75">
          <cell r="A75" t="str">
            <v>Добавочный капитал (87)</v>
          </cell>
          <cell r="B75" t="str">
            <v>420</v>
          </cell>
          <cell r="C75">
            <v>86452</v>
          </cell>
          <cell r="D75">
            <v>86452</v>
          </cell>
          <cell r="E75">
            <v>86452</v>
          </cell>
          <cell r="F75">
            <v>86452</v>
          </cell>
          <cell r="G75">
            <v>86451</v>
          </cell>
          <cell r="H75">
            <v>86451</v>
          </cell>
          <cell r="I75">
            <v>86451</v>
          </cell>
          <cell r="J75">
            <v>86451</v>
          </cell>
          <cell r="K75">
            <v>86451</v>
          </cell>
          <cell r="L75">
            <v>86451</v>
          </cell>
          <cell r="M75">
            <v>86451</v>
          </cell>
        </row>
        <row r="76">
          <cell r="A76" t="str">
            <v>Резервный капитал (86) в том числе</v>
          </cell>
          <cell r="B76" t="str">
            <v>430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 t="str">
            <v>резервные фонды, образованные в соответствии с законодательством</v>
          </cell>
          <cell r="B77" t="str">
            <v>431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резервы, образованные в соответствии с учредительными документами</v>
          </cell>
          <cell r="B78" t="str">
            <v>432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 t="str">
            <v>Фонды накопления (88)</v>
          </cell>
          <cell r="B79" t="str">
            <v>440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Фонд социальной сферы (88)</v>
          </cell>
          <cell r="B80">
            <v>440</v>
          </cell>
          <cell r="C80">
            <v>4677</v>
          </cell>
          <cell r="D80">
            <v>4677</v>
          </cell>
          <cell r="E80">
            <v>4607</v>
          </cell>
          <cell r="F80">
            <v>4607</v>
          </cell>
          <cell r="G80">
            <v>4607</v>
          </cell>
          <cell r="H80">
            <v>4608</v>
          </cell>
          <cell r="I80">
            <v>4608</v>
          </cell>
          <cell r="J80">
            <v>4608</v>
          </cell>
          <cell r="K80">
            <v>4608</v>
          </cell>
          <cell r="L80">
            <v>4608</v>
          </cell>
          <cell r="M80">
            <v>4608</v>
          </cell>
        </row>
        <row r="81">
          <cell r="A81" t="str">
            <v>Целевые финансирование и поступления (96)</v>
          </cell>
          <cell r="B81">
            <v>450</v>
          </cell>
          <cell r="C81">
            <v>0</v>
          </cell>
          <cell r="D81">
            <v>0</v>
          </cell>
          <cell r="E81">
            <v>0</v>
          </cell>
          <cell r="F81">
            <v>1300</v>
          </cell>
          <cell r="G81">
            <v>8260</v>
          </cell>
          <cell r="H81">
            <v>10910</v>
          </cell>
          <cell r="I81">
            <v>10910</v>
          </cell>
          <cell r="J81">
            <v>12310</v>
          </cell>
          <cell r="K81">
            <v>12310</v>
          </cell>
          <cell r="L81">
            <v>14034</v>
          </cell>
          <cell r="M81">
            <v>14034</v>
          </cell>
        </row>
        <row r="82">
          <cell r="A82" t="str">
            <v>Нераспределенная прибыль прошлых лет (88)</v>
          </cell>
          <cell r="B82">
            <v>460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 t="str">
            <v>Непокрытый убыток прошлых лет (88)</v>
          </cell>
          <cell r="B83">
            <v>465</v>
          </cell>
          <cell r="E83">
            <v>0</v>
          </cell>
          <cell r="F83">
            <v>0</v>
          </cell>
          <cell r="G83">
            <v>2787</v>
          </cell>
          <cell r="H83">
            <v>7399</v>
          </cell>
          <cell r="I83">
            <v>7399</v>
          </cell>
          <cell r="J83">
            <v>7399</v>
          </cell>
          <cell r="K83">
            <v>7399</v>
          </cell>
          <cell r="L83">
            <v>7399</v>
          </cell>
          <cell r="M83">
            <v>7399</v>
          </cell>
        </row>
        <row r="84">
          <cell r="A84" t="str">
            <v>Нераспределенная  прибыль отчетного года (88)</v>
          </cell>
          <cell r="B84">
            <v>470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339</v>
          </cell>
          <cell r="I84">
            <v>1259</v>
          </cell>
          <cell r="J84">
            <v>1044</v>
          </cell>
          <cell r="K84">
            <v>2173</v>
          </cell>
          <cell r="L84">
            <v>2480</v>
          </cell>
          <cell r="M84">
            <v>2012</v>
          </cell>
        </row>
        <row r="85">
          <cell r="A85" t="str">
            <v>Непокрытый убыток отчетного года (88)</v>
          </cell>
          <cell r="B85">
            <v>475</v>
          </cell>
          <cell r="G85">
            <v>4610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> === Итого по разделу III</v>
          </cell>
          <cell r="B86" t="str">
            <v>490</v>
          </cell>
          <cell r="C86">
            <v>91168</v>
          </cell>
          <cell r="D86">
            <v>91168</v>
          </cell>
          <cell r="E86">
            <v>91098</v>
          </cell>
          <cell r="F86">
            <v>92398</v>
          </cell>
          <cell r="G86">
            <v>91960</v>
          </cell>
          <cell r="H86">
            <v>94948</v>
          </cell>
          <cell r="I86">
            <v>95868</v>
          </cell>
          <cell r="J86">
            <v>97053</v>
          </cell>
          <cell r="K86">
            <v>98182</v>
          </cell>
          <cell r="L86">
            <v>100213</v>
          </cell>
          <cell r="M86">
            <v>99745</v>
          </cell>
        </row>
        <row r="88">
          <cell r="A88" t="str">
            <v>IV. Долгосрочные пассивы</v>
          </cell>
          <cell r="D88">
            <v>36251</v>
          </cell>
          <cell r="E88">
            <v>36342</v>
          </cell>
          <cell r="F88">
            <v>36434</v>
          </cell>
          <cell r="G88">
            <v>36526</v>
          </cell>
          <cell r="H88">
            <v>36557</v>
          </cell>
          <cell r="I88">
            <v>36586</v>
          </cell>
          <cell r="J88">
            <v>36617</v>
          </cell>
        </row>
        <row r="89">
          <cell r="A89" t="str">
            <v>Займы и кредиты (92, 95) в том числе</v>
          </cell>
          <cell r="B89" t="str">
            <v>510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 t="str">
            <v>кредиты банков, подлежащие погашению более чем через 12 месяцев после отчетной даты </v>
          </cell>
          <cell r="B90" t="str">
            <v>511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>займы, подлежащие погашению более чем через 12 месяцев после отчетной даты </v>
          </cell>
          <cell r="B91" t="str">
            <v>512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 t="str">
            <v>Прочие долгосрочные пассивы</v>
          </cell>
          <cell r="B92" t="str">
            <v>520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J92">
            <v>0</v>
          </cell>
          <cell r="M92">
            <v>0</v>
          </cell>
        </row>
        <row r="93">
          <cell r="A93" t="str">
            <v> === Итого по разделу IV</v>
          </cell>
          <cell r="B93" t="str">
            <v>590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5">
          <cell r="A95" t="str">
            <v>V. Краткосрочные пассивы</v>
          </cell>
          <cell r="D95">
            <v>36251</v>
          </cell>
          <cell r="E95">
            <v>36342</v>
          </cell>
          <cell r="F95">
            <v>36434</v>
          </cell>
          <cell r="G95">
            <v>36526</v>
          </cell>
          <cell r="H95">
            <v>36557</v>
          </cell>
          <cell r="I95">
            <v>36586</v>
          </cell>
          <cell r="J95">
            <v>36617</v>
          </cell>
        </row>
        <row r="96">
          <cell r="A96" t="str">
            <v>Займы и кредиты (90, 94) в том числе:</v>
          </cell>
          <cell r="B96" t="str">
            <v>610</v>
          </cell>
          <cell r="C96">
            <v>1164</v>
          </cell>
          <cell r="D96">
            <v>1164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 t="str">
            <v>кредиты банков</v>
          </cell>
          <cell r="B97" t="str">
            <v>611</v>
          </cell>
          <cell r="C97">
            <v>1164</v>
          </cell>
          <cell r="D97">
            <v>1164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 t="str">
            <v>прочие займы</v>
          </cell>
          <cell r="B98" t="str">
            <v>612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 t="str">
            <v>Кредиторская задолженность, в том числе:</v>
          </cell>
          <cell r="B99" t="str">
            <v>620</v>
          </cell>
          <cell r="C99">
            <v>24009</v>
          </cell>
          <cell r="D99">
            <v>21628</v>
          </cell>
          <cell r="E99">
            <v>21281</v>
          </cell>
          <cell r="F99">
            <v>21306</v>
          </cell>
          <cell r="G99">
            <v>20777</v>
          </cell>
          <cell r="H99">
            <v>18485</v>
          </cell>
          <cell r="I99">
            <v>20300</v>
          </cell>
          <cell r="J99">
            <v>17603</v>
          </cell>
          <cell r="K99">
            <v>18273</v>
          </cell>
          <cell r="L99">
            <v>16740</v>
          </cell>
          <cell r="M99">
            <v>13157</v>
          </cell>
        </row>
        <row r="100">
          <cell r="A100" t="str">
            <v>поставщики и подрядчики</v>
          </cell>
          <cell r="B100" t="str">
            <v>621</v>
          </cell>
          <cell r="C100">
            <v>9117</v>
          </cell>
          <cell r="D100">
            <v>8626</v>
          </cell>
          <cell r="E100">
            <v>10536</v>
          </cell>
          <cell r="F100">
            <v>15957</v>
          </cell>
          <cell r="G100">
            <v>14947</v>
          </cell>
          <cell r="H100">
            <v>14158</v>
          </cell>
          <cell r="I100">
            <v>15777</v>
          </cell>
          <cell r="J100">
            <v>12277</v>
          </cell>
          <cell r="K100">
            <v>13107</v>
          </cell>
          <cell r="L100">
            <v>10176</v>
          </cell>
          <cell r="M100">
            <v>5449</v>
          </cell>
        </row>
        <row r="101">
          <cell r="A101" t="str">
            <v>векселя к уплате (60)</v>
          </cell>
          <cell r="B101" t="str">
            <v>622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 t="str">
            <v>задолженность перед дочерними и зависимыми обществами (78)</v>
          </cell>
          <cell r="B102" t="str">
            <v>623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 t="str">
            <v>задолженность перед персоналом (70)</v>
          </cell>
          <cell r="B103" t="str">
            <v>624</v>
          </cell>
          <cell r="C103">
            <v>2026</v>
          </cell>
          <cell r="D103">
            <v>1395</v>
          </cell>
          <cell r="E103">
            <v>818</v>
          </cell>
          <cell r="F103">
            <v>755</v>
          </cell>
          <cell r="G103">
            <v>1401</v>
          </cell>
          <cell r="H103">
            <v>1294</v>
          </cell>
          <cell r="I103">
            <v>1371</v>
          </cell>
          <cell r="J103">
            <v>1334</v>
          </cell>
          <cell r="K103">
            <v>1456</v>
          </cell>
          <cell r="L103">
            <v>1625</v>
          </cell>
          <cell r="M103">
            <v>1609</v>
          </cell>
        </row>
        <row r="104">
          <cell r="A104" t="str">
            <v>задолженность перед государственными внебюджетными фондами (69)</v>
          </cell>
          <cell r="B104" t="str">
            <v>625</v>
          </cell>
          <cell r="C104">
            <v>3816</v>
          </cell>
          <cell r="D104">
            <v>4660</v>
          </cell>
          <cell r="E104">
            <v>699</v>
          </cell>
          <cell r="F104">
            <v>567</v>
          </cell>
          <cell r="G104">
            <v>1016</v>
          </cell>
          <cell r="H104">
            <v>676</v>
          </cell>
          <cell r="I104">
            <v>702</v>
          </cell>
          <cell r="J104">
            <v>704</v>
          </cell>
          <cell r="K104">
            <v>703</v>
          </cell>
          <cell r="L104">
            <v>837</v>
          </cell>
          <cell r="M104">
            <v>898</v>
          </cell>
        </row>
        <row r="105">
          <cell r="A105" t="str">
            <v>задолж. перед бюджетом (68)</v>
          </cell>
          <cell r="B105" t="str">
            <v>626</v>
          </cell>
          <cell r="C105">
            <v>3670</v>
          </cell>
          <cell r="D105">
            <v>3521</v>
          </cell>
          <cell r="E105">
            <v>2700</v>
          </cell>
          <cell r="F105">
            <v>892</v>
          </cell>
          <cell r="G105">
            <v>685</v>
          </cell>
          <cell r="H105">
            <v>1533</v>
          </cell>
          <cell r="I105">
            <v>1819</v>
          </cell>
          <cell r="J105">
            <v>2425</v>
          </cell>
          <cell r="K105">
            <v>2215</v>
          </cell>
          <cell r="L105">
            <v>2362</v>
          </cell>
          <cell r="M105">
            <v>2273</v>
          </cell>
        </row>
        <row r="106">
          <cell r="A106" t="str">
            <v>авансы полученные (64)</v>
          </cell>
          <cell r="B106" t="str">
            <v>627</v>
          </cell>
          <cell r="C106">
            <v>5248</v>
          </cell>
          <cell r="D106">
            <v>3415</v>
          </cell>
          <cell r="E106">
            <v>6520</v>
          </cell>
          <cell r="F106">
            <v>3135</v>
          </cell>
          <cell r="G106">
            <v>2719</v>
          </cell>
          <cell r="H106">
            <v>819</v>
          </cell>
          <cell r="I106">
            <v>623</v>
          </cell>
          <cell r="J106">
            <v>861</v>
          </cell>
          <cell r="K106">
            <v>788</v>
          </cell>
          <cell r="L106">
            <v>1731</v>
          </cell>
          <cell r="M106">
            <v>2922</v>
          </cell>
        </row>
        <row r="107">
          <cell r="A107" t="str">
            <v>прочие кредиторы</v>
          </cell>
          <cell r="B107" t="str">
            <v>628</v>
          </cell>
          <cell r="C107">
            <v>132</v>
          </cell>
          <cell r="D107">
            <v>11</v>
          </cell>
          <cell r="E107">
            <v>8</v>
          </cell>
          <cell r="F107">
            <v>10</v>
          </cell>
          <cell r="G107">
            <v>9</v>
          </cell>
          <cell r="H107">
            <v>5</v>
          </cell>
          <cell r="I107">
            <v>8</v>
          </cell>
          <cell r="J107">
            <v>2</v>
          </cell>
          <cell r="K107">
            <v>4</v>
          </cell>
          <cell r="L107">
            <v>9</v>
          </cell>
          <cell r="M107">
            <v>6</v>
          </cell>
        </row>
        <row r="108">
          <cell r="A108" t="str">
            <v>задолженность участникам (учредителям) по выплате доходов (75)</v>
          </cell>
          <cell r="B108" t="str">
            <v>630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 t="str">
            <v>Доходы будущих периодов (83)</v>
          </cell>
          <cell r="B109" t="str">
            <v>640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 t="str">
            <v>Задоложен.участникам по выплате доходов</v>
          </cell>
          <cell r="B110" t="str">
            <v>650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 t="str">
            <v>Резервы предстоящих расходов и платежей (89)</v>
          </cell>
          <cell r="B111" t="str">
            <v>650</v>
          </cell>
          <cell r="C111">
            <v>0</v>
          </cell>
          <cell r="D111">
            <v>0</v>
          </cell>
          <cell r="E111">
            <v>732</v>
          </cell>
          <cell r="F111">
            <v>0</v>
          </cell>
          <cell r="G111">
            <v>0</v>
          </cell>
          <cell r="H111">
            <v>501</v>
          </cell>
          <cell r="I111">
            <v>834</v>
          </cell>
          <cell r="J111">
            <v>1384</v>
          </cell>
          <cell r="K111">
            <v>2053</v>
          </cell>
          <cell r="L111">
            <v>2388</v>
          </cell>
          <cell r="M111">
            <v>2592</v>
          </cell>
        </row>
        <row r="112">
          <cell r="A112" t="str">
            <v>Прочие краткосрочные обязательства</v>
          </cell>
          <cell r="B112" t="str">
            <v>660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 t="str">
            <v> === Итого по разделу V</v>
          </cell>
          <cell r="B113" t="str">
            <v>690</v>
          </cell>
          <cell r="C113">
            <v>25173</v>
          </cell>
          <cell r="D113">
            <v>22792</v>
          </cell>
          <cell r="E113">
            <v>22013</v>
          </cell>
          <cell r="F113">
            <v>21306</v>
          </cell>
          <cell r="G113">
            <v>20777</v>
          </cell>
          <cell r="H113">
            <v>18986</v>
          </cell>
          <cell r="I113">
            <v>21134</v>
          </cell>
          <cell r="J113">
            <v>18987</v>
          </cell>
          <cell r="K113">
            <v>20326</v>
          </cell>
          <cell r="L113">
            <v>19128</v>
          </cell>
          <cell r="M113">
            <v>15749</v>
          </cell>
        </row>
        <row r="114">
          <cell r="A114" t="str">
            <v>БАЛАНС</v>
          </cell>
          <cell r="B114" t="str">
            <v>699</v>
          </cell>
          <cell r="C114">
            <v>116341</v>
          </cell>
          <cell r="D114">
            <v>113960</v>
          </cell>
          <cell r="E114">
            <v>113111</v>
          </cell>
          <cell r="F114">
            <v>113704</v>
          </cell>
          <cell r="G114">
            <v>112737</v>
          </cell>
          <cell r="H114">
            <v>113934</v>
          </cell>
          <cell r="I114">
            <v>117002</v>
          </cell>
          <cell r="J114">
            <v>116040</v>
          </cell>
          <cell r="K114">
            <v>118508</v>
          </cell>
          <cell r="L114">
            <v>119341</v>
          </cell>
          <cell r="M114">
            <v>115494</v>
          </cell>
        </row>
        <row r="115">
          <cell r="A115" t="str">
            <v>Отклонения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Mkt Cap"/>
      <sheetName val="WACC-ML"/>
      <sheetName val="Comps"/>
      <sheetName val="old comp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Меню4"/>
      <sheetName val="Меню6"/>
      <sheetName val="Экономика"/>
      <sheetName val="Общая смета затрат"/>
      <sheetName val="Диагр_Удел_затрат"/>
      <sheetName val="рем. фонд"/>
      <sheetName val="ДиагДинСеб"/>
      <sheetName val="Факт. затраты на ремонт"/>
      <sheetName val="Финанс результат"/>
      <sheetName val="ДиагВырСебПриб"/>
      <sheetName val="ДиагФинРез"/>
      <sheetName val="ДиагРасПриб"/>
      <sheetName val="Баланс"/>
      <sheetName val="Структура оборотных активов"/>
      <sheetName val="Структа краткоср. обязательств"/>
      <sheetName val="Формирование запасов"/>
      <sheetName val="Деб. и кред. задолж-ти"/>
      <sheetName val="Зад-ть покуп. и поставщиков"/>
      <sheetName val="Прочая кред. и деб. зад-ти"/>
      <sheetName val="Финансовые показатели"/>
      <sheetName val="Рентабельность"/>
      <sheetName val="Оборачиваемость"/>
      <sheetName val="Ликвидность"/>
      <sheetName val="Финанс. устойчивость"/>
      <sheetName val="Динамика ТМЦ"/>
      <sheetName val="ДиагТМЦ"/>
      <sheetName val="Структура запасов"/>
      <sheetName val="Лист2"/>
      <sheetName val="Лист3"/>
      <sheetName val="продажи"/>
      <sheetName val="Макрос1"/>
      <sheetName val="Экономика и финансы"/>
      <sheetName val="Переменные"/>
      <sheetName val="Производство"/>
      <sheetName val="Анализ ОКР"/>
      <sheetName val="Реклассификация векселей"/>
      <sheetName val="Реализация"/>
      <sheetName val="Общая_смета_затрат"/>
      <sheetName val="рем__фонд"/>
      <sheetName val="Факт__затраты_на_ремонт"/>
      <sheetName val="Финанс_результат"/>
      <sheetName val="Структура_оборотных_активов"/>
      <sheetName val="Структа_краткоср__обязательств"/>
      <sheetName val="Формирование_запасов"/>
      <sheetName val="Деб__и_кред__задолж-ти"/>
      <sheetName val="Зад-ть_покуп__и_поставщиков"/>
      <sheetName val="Прочая_кред__и_деб__зад-ти"/>
      <sheetName val="Финансовые_показатели"/>
      <sheetName val="Финанс__устойчивость"/>
      <sheetName val="Динамика_ТМЦ"/>
      <sheetName val="Структура_запасов"/>
      <sheetName val="Экономика_и_финансы"/>
      <sheetName val="Анализ_ОКР"/>
      <sheetName val="Реклассификация_векселей"/>
      <sheetName val="СодержанТрансп"/>
      <sheetName val="с"/>
      <sheetName val="2007"/>
      <sheetName val="Показ.Эфф.Инвест."/>
      <sheetName val="Шахм"/>
    </sheetNames>
    <sheetDataSet>
      <sheetData sheetId="3">
        <row r="2">
          <cell r="A2" t="str">
            <v>Объем производства готовой продукции</v>
          </cell>
          <cell r="B2">
            <v>200.5</v>
          </cell>
          <cell r="C2">
            <v>217.5</v>
          </cell>
          <cell r="D2">
            <v>166.6</v>
          </cell>
          <cell r="E2">
            <v>226.7</v>
          </cell>
          <cell r="F2">
            <v>235</v>
          </cell>
          <cell r="G2">
            <v>243.7</v>
          </cell>
          <cell r="H2">
            <v>240.7</v>
          </cell>
          <cell r="I2">
            <v>244.6</v>
          </cell>
        </row>
        <row r="3">
          <cell r="A3" t="str">
            <v>Общие затраты на производство</v>
          </cell>
        </row>
        <row r="5">
          <cell r="A5" t="str">
            <v>Наименование статей затрат</v>
          </cell>
          <cell r="B5" t="str">
            <v>Январь</v>
          </cell>
          <cell r="C5" t="str">
            <v>Февраль</v>
          </cell>
          <cell r="D5" t="str">
            <v>Март</v>
          </cell>
          <cell r="E5" t="str">
            <v>Апрель</v>
          </cell>
          <cell r="F5" t="str">
            <v>Май</v>
          </cell>
          <cell r="G5" t="str">
            <v>Июнь </v>
          </cell>
          <cell r="H5" t="str">
            <v>Июль</v>
          </cell>
          <cell r="I5" t="str">
            <v>Август </v>
          </cell>
        </row>
        <row r="6">
          <cell r="B6" t="str">
            <v>V=200,5 т.тн</v>
          </cell>
          <cell r="C6" t="str">
            <v>217,2 тыс.тн</v>
          </cell>
          <cell r="D6" t="str">
            <v>166,6 тыс.тн</v>
          </cell>
          <cell r="E6" t="str">
            <v>226,7 тыс.тн</v>
          </cell>
          <cell r="F6" t="str">
            <v>235 тыс.тн</v>
          </cell>
          <cell r="G6" t="str">
            <v>243,7 тыс.тн</v>
          </cell>
          <cell r="H6" t="str">
            <v>240,7 тыс.тн</v>
          </cell>
          <cell r="I6" t="str">
            <v>244,6 тыс.тн</v>
          </cell>
        </row>
        <row r="7">
          <cell r="H7" t="str">
            <v>2000 год</v>
          </cell>
          <cell r="I7" t="str">
            <v>2000 год</v>
          </cell>
        </row>
        <row r="8">
          <cell r="A8" t="str">
            <v>Взрывчатые вещества</v>
          </cell>
          <cell r="B8">
            <v>175.5</v>
          </cell>
          <cell r="C8">
            <v>205.5</v>
          </cell>
          <cell r="D8">
            <v>181.6</v>
          </cell>
          <cell r="E8">
            <v>210.6</v>
          </cell>
          <cell r="F8">
            <v>214.6</v>
          </cell>
          <cell r="G8">
            <v>171.20000000000002</v>
          </cell>
          <cell r="H8">
            <v>211.3</v>
          </cell>
          <cell r="I8">
            <v>216.70000000000002</v>
          </cell>
        </row>
        <row r="9">
          <cell r="A9" t="str">
            <v>        в том числе:</v>
          </cell>
        </row>
        <row r="10">
          <cell r="A10" t="str">
            <v> - взрывчатые вещества</v>
          </cell>
          <cell r="B10">
            <v>103.7</v>
          </cell>
          <cell r="C10">
            <v>123.8</v>
          </cell>
          <cell r="D10">
            <v>110.5</v>
          </cell>
          <cell r="E10">
            <v>134</v>
          </cell>
          <cell r="F10">
            <v>150.3</v>
          </cell>
          <cell r="G10">
            <v>108.6</v>
          </cell>
          <cell r="H10">
            <v>68.7</v>
          </cell>
          <cell r="I10">
            <v>162.6</v>
          </cell>
        </row>
        <row r="11">
          <cell r="A11" t="str">
            <v> - услуги по взрыванию</v>
          </cell>
        </row>
        <row r="12">
          <cell r="A12" t="str">
            <v> - шашки</v>
          </cell>
          <cell r="B12">
            <v>20.6</v>
          </cell>
          <cell r="C12">
            <v>23.7</v>
          </cell>
          <cell r="D12">
            <v>7.4</v>
          </cell>
          <cell r="E12">
            <v>10.9</v>
          </cell>
          <cell r="F12">
            <v>12.7</v>
          </cell>
          <cell r="G12">
            <v>8.7</v>
          </cell>
          <cell r="H12">
            <v>8.8</v>
          </cell>
          <cell r="I12">
            <v>9.4</v>
          </cell>
        </row>
        <row r="13">
          <cell r="A13" t="str">
            <v> - ДШ</v>
          </cell>
          <cell r="B13">
            <v>48.1</v>
          </cell>
          <cell r="C13">
            <v>56.3</v>
          </cell>
          <cell r="D13">
            <v>30.2</v>
          </cell>
          <cell r="E13">
            <v>39.6</v>
          </cell>
          <cell r="F13">
            <v>49.1</v>
          </cell>
          <cell r="G13">
            <v>36.5</v>
          </cell>
          <cell r="H13">
            <v>38.9</v>
          </cell>
          <cell r="I13">
            <v>41.9</v>
          </cell>
        </row>
        <row r="14">
          <cell r="A14" t="str">
            <v> - прочие</v>
          </cell>
          <cell r="B14">
            <v>3.1</v>
          </cell>
          <cell r="C14">
            <v>1.7</v>
          </cell>
          <cell r="D14">
            <v>33.5</v>
          </cell>
          <cell r="E14">
            <v>26.1</v>
          </cell>
          <cell r="F14">
            <v>2.5</v>
          </cell>
          <cell r="G14">
            <v>17.4</v>
          </cell>
          <cell r="H14">
            <v>94.9</v>
          </cell>
          <cell r="I14">
            <v>2.8</v>
          </cell>
        </row>
        <row r="15">
          <cell r="A15" t="str">
            <v>Электроэнергия</v>
          </cell>
          <cell r="B15">
            <v>543.5</v>
          </cell>
          <cell r="C15">
            <v>551.9</v>
          </cell>
          <cell r="D15">
            <v>506.8</v>
          </cell>
          <cell r="E15">
            <v>523.7</v>
          </cell>
          <cell r="F15">
            <v>507.7</v>
          </cell>
          <cell r="G15">
            <v>449.3</v>
          </cell>
          <cell r="H15">
            <v>673.8</v>
          </cell>
          <cell r="I15">
            <v>733.2</v>
          </cell>
        </row>
        <row r="16">
          <cell r="A16" t="str">
            <v>Вспомогательные материалы</v>
          </cell>
          <cell r="B16">
            <v>998.9</v>
          </cell>
          <cell r="C16">
            <v>823.1</v>
          </cell>
          <cell r="D16">
            <v>656.2</v>
          </cell>
          <cell r="E16">
            <v>1228.9</v>
          </cell>
          <cell r="F16">
            <v>1799.4</v>
          </cell>
          <cell r="G16">
            <v>2444</v>
          </cell>
          <cell r="H16">
            <v>1623.6</v>
          </cell>
          <cell r="I16">
            <v>3786.9</v>
          </cell>
        </row>
        <row r="17">
          <cell r="A17" t="str">
            <v>Инструмент, инвентарь</v>
          </cell>
          <cell r="B17">
            <v>174.4</v>
          </cell>
          <cell r="C17">
            <v>477.70000000000005</v>
          </cell>
          <cell r="D17">
            <v>445.6</v>
          </cell>
          <cell r="E17">
            <v>202.9</v>
          </cell>
          <cell r="F17">
            <v>262.6</v>
          </cell>
          <cell r="G17">
            <v>263.1</v>
          </cell>
          <cell r="H17">
            <v>342.8</v>
          </cell>
          <cell r="I17">
            <v>127.3</v>
          </cell>
        </row>
        <row r="18">
          <cell r="A18" t="str">
            <v>Амортизация</v>
          </cell>
          <cell r="B18">
            <v>735.3</v>
          </cell>
          <cell r="C18">
            <v>751.4</v>
          </cell>
          <cell r="D18">
            <v>810</v>
          </cell>
          <cell r="E18">
            <v>872.9</v>
          </cell>
          <cell r="F18">
            <v>884.5</v>
          </cell>
          <cell r="G18">
            <v>830</v>
          </cell>
          <cell r="H18">
            <v>864.3</v>
          </cell>
          <cell r="I18">
            <v>896.8</v>
          </cell>
        </row>
        <row r="19">
          <cell r="A19" t="str">
            <v>Фонд оплаты труда</v>
          </cell>
          <cell r="B19">
            <v>1598.4</v>
          </cell>
          <cell r="C19">
            <v>1606.7</v>
          </cell>
          <cell r="D19">
            <v>1566.3</v>
          </cell>
          <cell r="E19">
            <v>1808.8</v>
          </cell>
          <cell r="F19">
            <v>2012.5</v>
          </cell>
          <cell r="G19">
            <v>2101.7</v>
          </cell>
          <cell r="H19">
            <v>2185.3</v>
          </cell>
          <cell r="I19">
            <v>2314.6</v>
          </cell>
        </row>
        <row r="20">
          <cell r="A20" t="str">
            <v>Отчисления во внебюджетные фонды</v>
          </cell>
          <cell r="B20">
            <v>612.2</v>
          </cell>
          <cell r="C20">
            <v>703.9</v>
          </cell>
          <cell r="D20">
            <v>659</v>
          </cell>
          <cell r="E20">
            <v>767.8</v>
          </cell>
          <cell r="F20">
            <v>847.6</v>
          </cell>
          <cell r="G20">
            <v>884.7</v>
          </cell>
          <cell r="H20">
            <v>922.3</v>
          </cell>
          <cell r="I20">
            <v>987.4</v>
          </cell>
        </row>
        <row r="21">
          <cell r="A21" t="str">
            <v>Бензин</v>
          </cell>
          <cell r="B21">
            <v>62.6</v>
          </cell>
          <cell r="C21">
            <v>63</v>
          </cell>
          <cell r="D21">
            <v>69.2</v>
          </cell>
          <cell r="E21">
            <v>82.9</v>
          </cell>
          <cell r="F21">
            <v>78.5</v>
          </cell>
          <cell r="G21">
            <v>90.9</v>
          </cell>
          <cell r="H21">
            <v>91.8</v>
          </cell>
          <cell r="I21">
            <v>88.9</v>
          </cell>
        </row>
        <row r="22">
          <cell r="A22" t="str">
            <v>Дизтопливо</v>
          </cell>
          <cell r="B22">
            <v>895.6</v>
          </cell>
          <cell r="C22">
            <v>875.2</v>
          </cell>
          <cell r="D22">
            <v>948.2</v>
          </cell>
          <cell r="E22">
            <v>1061.3</v>
          </cell>
          <cell r="F22">
            <v>1107.5</v>
          </cell>
          <cell r="G22">
            <v>1062.3</v>
          </cell>
          <cell r="H22">
            <v>1132.9</v>
          </cell>
          <cell r="I22">
            <v>1146.1</v>
          </cell>
        </row>
        <row r="23">
          <cell r="A23" t="str">
            <v>Масла и смазки</v>
          </cell>
          <cell r="B23">
            <v>157.9</v>
          </cell>
          <cell r="C23">
            <v>134</v>
          </cell>
          <cell r="D23">
            <v>185.7</v>
          </cell>
          <cell r="E23">
            <v>258.8</v>
          </cell>
          <cell r="F23">
            <v>227.1</v>
          </cell>
          <cell r="G23">
            <v>212.1</v>
          </cell>
          <cell r="H23">
            <v>249.3</v>
          </cell>
          <cell r="I23">
            <v>207.7</v>
          </cell>
        </row>
        <row r="24">
          <cell r="A24" t="str">
            <v>Газ</v>
          </cell>
          <cell r="B24">
            <v>151</v>
          </cell>
          <cell r="C24">
            <v>133.6</v>
          </cell>
          <cell r="D24">
            <v>128.4</v>
          </cell>
          <cell r="E24">
            <v>49.2</v>
          </cell>
          <cell r="F24">
            <v>26.4</v>
          </cell>
          <cell r="G24">
            <v>24.4</v>
          </cell>
          <cell r="H24">
            <v>24.4</v>
          </cell>
          <cell r="I24">
            <v>23.6</v>
          </cell>
        </row>
        <row r="25">
          <cell r="A25" t="str">
            <v>Вода и стоки</v>
          </cell>
          <cell r="B25">
            <v>82</v>
          </cell>
          <cell r="C25">
            <v>84.3</v>
          </cell>
          <cell r="D25">
            <v>74.3</v>
          </cell>
          <cell r="E25">
            <v>75.6</v>
          </cell>
          <cell r="F25">
            <v>77.2</v>
          </cell>
          <cell r="G25">
            <v>79.7</v>
          </cell>
          <cell r="H25">
            <v>70.2</v>
          </cell>
          <cell r="I25">
            <v>96.7</v>
          </cell>
        </row>
        <row r="26">
          <cell r="A26" t="str">
            <v>Услуги связи</v>
          </cell>
          <cell r="B26">
            <v>21.4</v>
          </cell>
          <cell r="C26">
            <v>21.6</v>
          </cell>
          <cell r="D26">
            <v>21.4</v>
          </cell>
          <cell r="E26">
            <v>21.6</v>
          </cell>
          <cell r="F26">
            <v>21.3</v>
          </cell>
          <cell r="G26">
            <v>21.8</v>
          </cell>
          <cell r="H26">
            <v>21.6</v>
          </cell>
          <cell r="I26">
            <v>22.1</v>
          </cell>
        </row>
        <row r="27">
          <cell r="A27" t="str">
            <v>Услуги сторонних организаций</v>
          </cell>
          <cell r="B27">
            <v>295.8</v>
          </cell>
          <cell r="C27">
            <v>228.2</v>
          </cell>
          <cell r="D27">
            <v>348.2</v>
          </cell>
          <cell r="E27">
            <v>210.7</v>
          </cell>
          <cell r="F27">
            <v>224</v>
          </cell>
          <cell r="G27">
            <v>245</v>
          </cell>
          <cell r="H27">
            <v>1044.2</v>
          </cell>
          <cell r="I27">
            <v>314.2</v>
          </cell>
        </row>
        <row r="28">
          <cell r="A28" t="str">
            <v>Прочие расходы, всего</v>
          </cell>
          <cell r="B28">
            <v>823.6999999999999</v>
          </cell>
          <cell r="C28">
            <v>588.1</v>
          </cell>
          <cell r="D28">
            <v>616</v>
          </cell>
          <cell r="E28">
            <v>652.2</v>
          </cell>
          <cell r="F28">
            <v>666.3000000000001</v>
          </cell>
          <cell r="G28">
            <v>838.9</v>
          </cell>
          <cell r="H28">
            <v>669.8</v>
          </cell>
          <cell r="I28">
            <v>1259.8</v>
          </cell>
        </row>
        <row r="29">
          <cell r="A29" t="str">
            <v>       в том числе:</v>
          </cell>
        </row>
        <row r="30">
          <cell r="A30" t="str">
            <v>   Налог за пользование недрами и отчисл. на воспр. МСБ</v>
          </cell>
          <cell r="B30">
            <v>417.4</v>
          </cell>
          <cell r="C30">
            <v>233.6</v>
          </cell>
          <cell r="D30">
            <v>196</v>
          </cell>
          <cell r="E30">
            <v>264.4</v>
          </cell>
          <cell r="F30">
            <v>249.3</v>
          </cell>
          <cell r="G30">
            <v>301.8</v>
          </cell>
          <cell r="H30">
            <v>268.8</v>
          </cell>
          <cell r="I30">
            <v>838.2</v>
          </cell>
        </row>
        <row r="31">
          <cell r="A31" t="str">
            <v>   Земельный налог</v>
          </cell>
          <cell r="B31">
            <v>116.8</v>
          </cell>
          <cell r="C31">
            <v>116.8</v>
          </cell>
          <cell r="D31">
            <v>116.8</v>
          </cell>
          <cell r="E31">
            <v>116.8</v>
          </cell>
          <cell r="F31">
            <v>116.8</v>
          </cell>
          <cell r="G31">
            <v>116.819592</v>
          </cell>
          <cell r="H31">
            <v>82.2</v>
          </cell>
          <cell r="I31">
            <v>110.8</v>
          </cell>
        </row>
        <row r="32">
          <cell r="A32" t="str">
            <v>   Платежи за выбросы вредных веществ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2.5</v>
          </cell>
        </row>
        <row r="33">
          <cell r="A33" t="str">
            <v>   Налог за мощность двигателей</v>
          </cell>
          <cell r="B33">
            <v>0</v>
          </cell>
          <cell r="C33">
            <v>0</v>
          </cell>
          <cell r="D33">
            <v>0</v>
          </cell>
          <cell r="E33">
            <v>28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   Налог за пользование дорогами</v>
          </cell>
          <cell r="B34">
            <v>216</v>
          </cell>
          <cell r="C34">
            <v>170</v>
          </cell>
          <cell r="D34">
            <v>218.9</v>
          </cell>
          <cell r="E34">
            <v>170</v>
          </cell>
          <cell r="F34">
            <v>238</v>
          </cell>
          <cell r="G34">
            <v>351.2</v>
          </cell>
          <cell r="H34">
            <v>258.2</v>
          </cell>
          <cell r="I34">
            <v>260</v>
          </cell>
        </row>
        <row r="35">
          <cell r="A35" t="str">
            <v>   Прочие денежные расходы</v>
          </cell>
          <cell r="B35">
            <v>73.5</v>
          </cell>
          <cell r="C35">
            <v>67.7</v>
          </cell>
          <cell r="D35">
            <v>84.3</v>
          </cell>
          <cell r="E35">
            <v>73</v>
          </cell>
          <cell r="F35">
            <v>62.2</v>
          </cell>
          <cell r="G35">
            <v>69.1</v>
          </cell>
          <cell r="H35">
            <v>60.6</v>
          </cell>
          <cell r="I35">
            <v>48.3</v>
          </cell>
        </row>
        <row r="37">
          <cell r="A37" t="str">
            <v>Итого затрат на производство:</v>
          </cell>
          <cell r="B37">
            <v>7328.200000000001</v>
          </cell>
          <cell r="C37">
            <v>7248.200000000001</v>
          </cell>
          <cell r="D37">
            <v>7216.899999999999</v>
          </cell>
          <cell r="E37">
            <v>8027.900000000001</v>
          </cell>
          <cell r="F37">
            <v>8957.199999999999</v>
          </cell>
          <cell r="G37">
            <v>9719.1</v>
          </cell>
          <cell r="H37">
            <v>10127.3</v>
          </cell>
          <cell r="I37">
            <v>12222.000000000004</v>
          </cell>
        </row>
        <row r="38">
          <cell r="A38" t="str">
            <v>Расходы на вскрышные работы и 
резерв отпусков</v>
          </cell>
          <cell r="B38">
            <v>504.5</v>
          </cell>
          <cell r="C38">
            <v>328.8</v>
          </cell>
          <cell r="D38">
            <v>336.6</v>
          </cell>
          <cell r="E38">
            <v>551</v>
          </cell>
          <cell r="F38">
            <v>24.6</v>
          </cell>
          <cell r="G38">
            <v>-132</v>
          </cell>
          <cell r="H38">
            <v>-1104.8</v>
          </cell>
          <cell r="I38">
            <v>-2938.5</v>
          </cell>
        </row>
        <row r="39">
          <cell r="A39" t="str">
            <v>списание расходов по услугам на сторону,
СКБ</v>
          </cell>
          <cell r="B39">
            <v>-325.9</v>
          </cell>
          <cell r="C39">
            <v>-349.6</v>
          </cell>
          <cell r="D39">
            <v>-482.9</v>
          </cell>
          <cell r="E39">
            <v>-502.7</v>
          </cell>
          <cell r="F39">
            <v>-550.6</v>
          </cell>
          <cell r="G39">
            <v>-693.1</v>
          </cell>
          <cell r="H39">
            <v>-734.3</v>
          </cell>
          <cell r="I39">
            <v>-531.4</v>
          </cell>
        </row>
        <row r="41">
          <cell r="A41" t="str">
            <v>Итого затрат по товарной продукции:</v>
          </cell>
          <cell r="B41">
            <v>7506.800000000001</v>
          </cell>
          <cell r="C41">
            <v>7227.400000000001</v>
          </cell>
          <cell r="D41">
            <v>7070.599999999999</v>
          </cell>
          <cell r="E41">
            <v>8076.200000000002</v>
          </cell>
          <cell r="F41">
            <v>8431.199999999999</v>
          </cell>
          <cell r="G41">
            <v>8894</v>
          </cell>
          <cell r="H41">
            <v>8288.2</v>
          </cell>
          <cell r="I41">
            <v>8752.100000000004</v>
          </cell>
        </row>
        <row r="43">
          <cell r="A43" t="str">
            <v>Затраты на 1 тыс.тонн продукции, руб</v>
          </cell>
          <cell r="B43">
            <v>37.44039900249377</v>
          </cell>
          <cell r="C43">
            <v>33.22942528735632</v>
          </cell>
          <cell r="D43">
            <v>42.4405762304922</v>
          </cell>
          <cell r="E43">
            <v>35.62505513895017</v>
          </cell>
          <cell r="F43">
            <v>35.87744680851063</v>
          </cell>
          <cell r="G43">
            <v>36.49569142388182</v>
          </cell>
          <cell r="H43">
            <v>34.43373493975904</v>
          </cell>
          <cell r="I43">
            <v>35.781275551921524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AA159"/>
  <sheetViews>
    <sheetView tabSelected="1" zoomScalePageLayoutView="0" workbookViewId="0" topLeftCell="A4">
      <selection activeCell="A1" sqref="A1"/>
    </sheetView>
  </sheetViews>
  <sheetFormatPr defaultColWidth="9.140625" defaultRowHeight="15"/>
  <cols>
    <col min="1" max="1" width="3.421875" style="1" customWidth="1"/>
    <col min="2" max="2" width="37.7109375" style="29" customWidth="1"/>
    <col min="3" max="3" width="1.421875" style="3" customWidth="1"/>
    <col min="4" max="10" width="9.421875" style="1" customWidth="1"/>
    <col min="11" max="14" width="10.00390625" style="1" customWidth="1"/>
    <col min="15" max="16" width="9.421875" style="89" customWidth="1"/>
    <col min="17" max="17" width="6.00390625" style="1" customWidth="1"/>
    <col min="18" max="18" width="9.421875" style="1" customWidth="1"/>
    <col min="19" max="19" width="9.28125" style="1" customWidth="1"/>
    <col min="20" max="20" width="9.140625" style="89" customWidth="1"/>
    <col min="21" max="16384" width="9.140625" style="1" customWidth="1"/>
  </cols>
  <sheetData>
    <row r="1" ht="15"/>
    <row r="2" ht="15">
      <c r="B2" s="2"/>
    </row>
    <row r="3" ht="15"/>
    <row r="4" ht="17.25">
      <c r="B4" s="4" t="s">
        <v>120</v>
      </c>
    </row>
    <row r="5" spans="2:18" ht="15.7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90"/>
      <c r="P5" s="90"/>
      <c r="R5" s="6"/>
    </row>
    <row r="6" spans="2:25" ht="15.75">
      <c r="B6" s="7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1"/>
      <c r="P6" s="91"/>
      <c r="R6" s="117" t="s">
        <v>98</v>
      </c>
      <c r="S6" s="118"/>
      <c r="T6" s="119"/>
      <c r="U6" s="57"/>
      <c r="V6" s="117" t="s">
        <v>117</v>
      </c>
      <c r="W6" s="119"/>
      <c r="X6" s="119"/>
      <c r="Y6" s="57"/>
    </row>
    <row r="7" spans="2:18" ht="15.75">
      <c r="B7" s="9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90"/>
      <c r="P7" s="90"/>
      <c r="R7" s="6"/>
    </row>
    <row r="8" spans="1:18" ht="15">
      <c r="A8" s="10"/>
      <c r="B8" s="4" t="s">
        <v>62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92"/>
      <c r="P8" s="92"/>
      <c r="R8" s="11"/>
    </row>
    <row r="9" spans="2:24" ht="30">
      <c r="B9" s="12" t="s">
        <v>1</v>
      </c>
      <c r="C9" s="13"/>
      <c r="D9" s="14" t="s">
        <v>2</v>
      </c>
      <c r="E9" s="14" t="s">
        <v>3</v>
      </c>
      <c r="F9" s="14" t="s">
        <v>4</v>
      </c>
      <c r="G9" s="14" t="s">
        <v>5</v>
      </c>
      <c r="H9" s="14" t="s">
        <v>6</v>
      </c>
      <c r="I9" s="14" t="s">
        <v>7</v>
      </c>
      <c r="J9" s="14" t="s">
        <v>8</v>
      </c>
      <c r="K9" s="14" t="s">
        <v>9</v>
      </c>
      <c r="L9" s="14" t="s">
        <v>95</v>
      </c>
      <c r="M9" s="14" t="s">
        <v>97</v>
      </c>
      <c r="N9" s="15" t="s">
        <v>116</v>
      </c>
      <c r="O9" s="93" t="s">
        <v>10</v>
      </c>
      <c r="P9" s="93" t="s">
        <v>11</v>
      </c>
      <c r="R9" s="14" t="s">
        <v>12</v>
      </c>
      <c r="S9" s="14" t="s">
        <v>13</v>
      </c>
      <c r="T9" s="93" t="s">
        <v>11</v>
      </c>
      <c r="V9" s="14" t="s">
        <v>118</v>
      </c>
      <c r="W9" s="15" t="s">
        <v>119</v>
      </c>
      <c r="X9" s="93" t="s">
        <v>11</v>
      </c>
    </row>
    <row r="10" spans="2:24" ht="15">
      <c r="B10" s="16" t="s">
        <v>14</v>
      </c>
      <c r="C10" s="17"/>
      <c r="D10" s="18">
        <v>0.21964893299999996</v>
      </c>
      <c r="E10" s="18">
        <v>0.14166193</v>
      </c>
      <c r="F10" s="18">
        <v>0.2069488999999999</v>
      </c>
      <c r="G10" s="18">
        <v>0.046374170000000006</v>
      </c>
      <c r="H10" s="18">
        <v>0.04243551000000006</v>
      </c>
      <c r="I10" s="18">
        <v>0.09053323</v>
      </c>
      <c r="J10" s="18">
        <v>0.009468610000000002</v>
      </c>
      <c r="K10" s="18">
        <v>0.026467879999999843</v>
      </c>
      <c r="L10" s="18">
        <v>0.006296549999999999</v>
      </c>
      <c r="M10" s="18">
        <v>0.004242200000000001</v>
      </c>
      <c r="N10" s="85">
        <v>0.15085876000000037</v>
      </c>
      <c r="O10" s="47">
        <f>N10/M10-1</f>
        <v>34.561444533496854</v>
      </c>
      <c r="P10" s="47">
        <f>N10/J10-1</f>
        <v>14.932513853670216</v>
      </c>
      <c r="R10" s="18">
        <f aca="true" t="shared" si="0" ref="R10:R16">SUM(D10:G10)</f>
        <v>0.6146339329999998</v>
      </c>
      <c r="S10" s="18">
        <f aca="true" t="shared" si="1" ref="S10:S16">SUM(H10:K10)</f>
        <v>0.1689052299999999</v>
      </c>
      <c r="T10" s="47">
        <f aca="true" t="shared" si="2" ref="T10:T16">S10/R10-1</f>
        <v>-0.7251937764392843</v>
      </c>
      <c r="V10" s="18">
        <f>SUM(H10:J10)</f>
        <v>0.14243735000000007</v>
      </c>
      <c r="W10" s="85">
        <f>SUM(L10:N10)</f>
        <v>0.16139751000000035</v>
      </c>
      <c r="X10" s="47">
        <f>W10/V10-1</f>
        <v>0.13311227708182072</v>
      </c>
    </row>
    <row r="11" spans="2:24" ht="15">
      <c r="B11" s="16" t="s">
        <v>15</v>
      </c>
      <c r="C11" s="17"/>
      <c r="D11" s="18">
        <v>0.891724413</v>
      </c>
      <c r="E11" s="18">
        <v>0.85562463578096</v>
      </c>
      <c r="F11" s="18">
        <v>0.9772358606293358</v>
      </c>
      <c r="G11" s="18">
        <v>1.2354827120454397</v>
      </c>
      <c r="H11" s="18">
        <v>1.130277344772</v>
      </c>
      <c r="I11" s="18">
        <v>0.9367742284136004</v>
      </c>
      <c r="J11" s="18">
        <v>0.7797411139343997</v>
      </c>
      <c r="K11" s="18">
        <v>1.2267326639455784</v>
      </c>
      <c r="L11" s="18">
        <v>1.2954943569694002</v>
      </c>
      <c r="M11" s="18">
        <v>0.9733146790542502</v>
      </c>
      <c r="N11" s="85">
        <v>0.9654838105775004</v>
      </c>
      <c r="O11" s="47">
        <f aca="true" t="shared" si="3" ref="O11:O16">N11/M11-1</f>
        <v>-0.00804556701472825</v>
      </c>
      <c r="P11" s="47">
        <f aca="true" t="shared" si="4" ref="P11:P16">N11/J11-1</f>
        <v>0.2382107257444519</v>
      </c>
      <c r="R11" s="18">
        <f t="shared" si="0"/>
        <v>3.9600676214557353</v>
      </c>
      <c r="S11" s="18">
        <f t="shared" si="1"/>
        <v>4.0735253510655784</v>
      </c>
      <c r="T11" s="47">
        <f t="shared" si="2"/>
        <v>0.028650452581952646</v>
      </c>
      <c r="V11" s="18">
        <f aca="true" t="shared" si="5" ref="V11:V16">SUM(H11:J11)</f>
        <v>2.84679268712</v>
      </c>
      <c r="W11" s="85">
        <f aca="true" t="shared" si="6" ref="W11:W16">SUM(L11:N11)</f>
        <v>3.234292846601151</v>
      </c>
      <c r="X11" s="47">
        <f aca="true" t="shared" si="7" ref="X11:X16">W11/V11-1</f>
        <v>0.1361181519238659</v>
      </c>
    </row>
    <row r="12" spans="2:24" ht="15">
      <c r="B12" s="16" t="s">
        <v>16</v>
      </c>
      <c r="C12" s="17"/>
      <c r="D12" s="18">
        <v>2.371058090684721</v>
      </c>
      <c r="E12" s="18">
        <v>2.3481997298782478</v>
      </c>
      <c r="F12" s="18">
        <v>2.187389938986578</v>
      </c>
      <c r="G12" s="18">
        <v>1.995863025893365</v>
      </c>
      <c r="H12" s="18">
        <v>2.160575703762741</v>
      </c>
      <c r="I12" s="18">
        <v>2.2771030508839987</v>
      </c>
      <c r="J12" s="18">
        <v>2.365033292218399</v>
      </c>
      <c r="K12" s="18">
        <v>1.6827145833476607</v>
      </c>
      <c r="L12" s="18">
        <v>1.9111284359178997</v>
      </c>
      <c r="M12" s="18">
        <v>2.1186313797025003</v>
      </c>
      <c r="N12" s="85">
        <v>2.0164329916491</v>
      </c>
      <c r="O12" s="47">
        <f t="shared" si="3"/>
        <v>-0.04823792804756388</v>
      </c>
      <c r="P12" s="47">
        <f t="shared" si="4"/>
        <v>-0.14739762933413603</v>
      </c>
      <c r="R12" s="18">
        <f t="shared" si="0"/>
        <v>8.902510785442912</v>
      </c>
      <c r="S12" s="18">
        <f t="shared" si="1"/>
        <v>8.4854266302128</v>
      </c>
      <c r="T12" s="47">
        <f t="shared" si="2"/>
        <v>-0.04685017129236335</v>
      </c>
      <c r="V12" s="18">
        <f t="shared" si="5"/>
        <v>6.802712046865139</v>
      </c>
      <c r="W12" s="85">
        <f t="shared" si="6"/>
        <v>6.046192807269501</v>
      </c>
      <c r="X12" s="47">
        <f t="shared" si="7"/>
        <v>-0.11120847602894812</v>
      </c>
    </row>
    <row r="13" spans="2:24" ht="15">
      <c r="B13" s="16" t="s">
        <v>17</v>
      </c>
      <c r="C13" s="17"/>
      <c r="D13" s="18">
        <v>0</v>
      </c>
      <c r="E13" s="18">
        <v>0.0019055799999999998</v>
      </c>
      <c r="F13" s="18">
        <v>0</v>
      </c>
      <c r="G13" s="18">
        <v>0</v>
      </c>
      <c r="H13" s="18">
        <v>0</v>
      </c>
      <c r="I13" s="18">
        <v>0.00109443</v>
      </c>
      <c r="J13" s="18">
        <v>0.03445725</v>
      </c>
      <c r="K13" s="18">
        <v>0.08427351699999985</v>
      </c>
      <c r="L13" s="18">
        <v>0.08616201</v>
      </c>
      <c r="M13" s="18">
        <v>0.08383768000000001</v>
      </c>
      <c r="N13" s="85">
        <v>0.06507554</v>
      </c>
      <c r="O13" s="47">
        <f t="shared" si="3"/>
        <v>-0.22379125949095924</v>
      </c>
      <c r="P13" s="47">
        <f t="shared" si="4"/>
        <v>0.8885877427827236</v>
      </c>
      <c r="R13" s="18">
        <f t="shared" si="0"/>
        <v>0.0019055799999999998</v>
      </c>
      <c r="S13" s="18">
        <f t="shared" si="1"/>
        <v>0.11982519699999986</v>
      </c>
      <c r="T13" s="47"/>
      <c r="V13" s="18">
        <f t="shared" si="5"/>
        <v>0.03555168</v>
      </c>
      <c r="W13" s="85">
        <f t="shared" si="6"/>
        <v>0.23507523000000002</v>
      </c>
      <c r="X13" s="47">
        <f t="shared" si="7"/>
        <v>5.612211574811655</v>
      </c>
    </row>
    <row r="14" spans="2:24" ht="15">
      <c r="B14" s="16" t="s">
        <v>18</v>
      </c>
      <c r="C14" s="17"/>
      <c r="D14" s="18">
        <v>0.327214087</v>
      </c>
      <c r="E14" s="18">
        <v>0.3938971719999999</v>
      </c>
      <c r="F14" s="18">
        <v>0.36615206</v>
      </c>
      <c r="G14" s="18">
        <v>0.33365367</v>
      </c>
      <c r="H14" s="18">
        <v>0.35949977899999996</v>
      </c>
      <c r="I14" s="18">
        <v>0.39002787000000005</v>
      </c>
      <c r="J14" s="18">
        <v>0.45526863900000014</v>
      </c>
      <c r="K14" s="18">
        <v>0.4738170589999992</v>
      </c>
      <c r="L14" s="18">
        <v>0.49016377400000005</v>
      </c>
      <c r="M14" s="18">
        <v>0.5679276540000001</v>
      </c>
      <c r="N14" s="85">
        <v>0.4591237610000003</v>
      </c>
      <c r="O14" s="47">
        <f t="shared" si="3"/>
        <v>-0.19158055120872808</v>
      </c>
      <c r="P14" s="47">
        <f t="shared" si="4"/>
        <v>0.008467796087312296</v>
      </c>
      <c r="R14" s="18">
        <f t="shared" si="0"/>
        <v>1.4209169889999997</v>
      </c>
      <c r="S14" s="18">
        <f t="shared" si="1"/>
        <v>1.6786133469999995</v>
      </c>
      <c r="T14" s="47">
        <f t="shared" si="2"/>
        <v>0.18135919268680079</v>
      </c>
      <c r="V14" s="18">
        <f t="shared" si="5"/>
        <v>1.2047962880000003</v>
      </c>
      <c r="W14" s="85">
        <f t="shared" si="6"/>
        <v>1.5172151890000005</v>
      </c>
      <c r="X14" s="47">
        <f t="shared" si="7"/>
        <v>0.25931263576403074</v>
      </c>
    </row>
    <row r="15" spans="2:24" ht="15">
      <c r="B15" s="16" t="s">
        <v>19</v>
      </c>
      <c r="C15" s="17"/>
      <c r="D15" s="18">
        <v>0.06258569600000001</v>
      </c>
      <c r="E15" s="18">
        <v>0.07676969</v>
      </c>
      <c r="F15" s="18">
        <v>0.07850676</v>
      </c>
      <c r="G15" s="18">
        <v>0.06703813999999993</v>
      </c>
      <c r="H15" s="18">
        <v>0.07051975999999992</v>
      </c>
      <c r="I15" s="18">
        <v>0.07799776999999994</v>
      </c>
      <c r="J15" s="18">
        <v>0.0800549999999999</v>
      </c>
      <c r="K15" s="18">
        <v>0.07653861799999982</v>
      </c>
      <c r="L15" s="18">
        <v>0.07736015999999993</v>
      </c>
      <c r="M15" s="18">
        <v>0.08695453999999993</v>
      </c>
      <c r="N15" s="19">
        <v>0.08421024999999988</v>
      </c>
      <c r="O15" s="47">
        <f t="shared" si="3"/>
        <v>-0.03156005425363706</v>
      </c>
      <c r="P15" s="47">
        <f t="shared" si="4"/>
        <v>0.05190494035350657</v>
      </c>
      <c r="R15" s="18">
        <f t="shared" si="0"/>
        <v>0.28490028599999995</v>
      </c>
      <c r="S15" s="18">
        <f t="shared" si="1"/>
        <v>0.30511114799999955</v>
      </c>
      <c r="T15" s="47">
        <f t="shared" si="2"/>
        <v>0.07094012534616967</v>
      </c>
      <c r="V15" s="18">
        <f t="shared" si="5"/>
        <v>0.22857252999999975</v>
      </c>
      <c r="W15" s="19">
        <f t="shared" si="6"/>
        <v>0.24852494999999974</v>
      </c>
      <c r="X15" s="47">
        <f t="shared" si="7"/>
        <v>0.08729141686448516</v>
      </c>
    </row>
    <row r="16" spans="2:25" s="20" customFormat="1" ht="15.75" thickBot="1">
      <c r="B16" s="21" t="s">
        <v>20</v>
      </c>
      <c r="C16" s="21"/>
      <c r="D16" s="22">
        <f aca="true" t="shared" si="8" ref="D16:L16">SUM(D10:D15)</f>
        <v>3.8722312196847213</v>
      </c>
      <c r="E16" s="22">
        <f t="shared" si="8"/>
        <v>3.8180587376592072</v>
      </c>
      <c r="F16" s="22">
        <f t="shared" si="8"/>
        <v>3.8162335196159134</v>
      </c>
      <c r="G16" s="22">
        <f t="shared" si="8"/>
        <v>3.678411717938804</v>
      </c>
      <c r="H16" s="22">
        <f t="shared" si="8"/>
        <v>3.763308097534741</v>
      </c>
      <c r="I16" s="22">
        <f t="shared" si="8"/>
        <v>3.7735305792975993</v>
      </c>
      <c r="J16" s="22">
        <f t="shared" si="8"/>
        <v>3.724023905152799</v>
      </c>
      <c r="K16" s="22">
        <f t="shared" si="8"/>
        <v>3.5705443212932373</v>
      </c>
      <c r="L16" s="22">
        <f t="shared" si="8"/>
        <v>3.8666052868873</v>
      </c>
      <c r="M16" s="22">
        <f>SUM(M10:M15)</f>
        <v>3.83490813275675</v>
      </c>
      <c r="N16" s="23">
        <f>SUM(N10:N15)</f>
        <v>3.741185113226601</v>
      </c>
      <c r="O16" s="94">
        <f t="shared" si="3"/>
        <v>-0.024439443211062062</v>
      </c>
      <c r="P16" s="94">
        <f t="shared" si="4"/>
        <v>0.0046082432634380055</v>
      </c>
      <c r="Q16" s="24"/>
      <c r="R16" s="22">
        <f t="shared" si="0"/>
        <v>15.184935194898646</v>
      </c>
      <c r="S16" s="22">
        <f t="shared" si="1"/>
        <v>14.831406903278378</v>
      </c>
      <c r="T16" s="94">
        <f t="shared" si="2"/>
        <v>-0.02328151467772055</v>
      </c>
      <c r="V16" s="22">
        <f t="shared" si="5"/>
        <v>11.26086258198514</v>
      </c>
      <c r="W16" s="23">
        <f t="shared" si="6"/>
        <v>11.44269853287065</v>
      </c>
      <c r="X16" s="94">
        <f t="shared" si="7"/>
        <v>0.016147604107735747</v>
      </c>
      <c r="Y16" s="1"/>
    </row>
    <row r="17" spans="2:24" ht="15">
      <c r="B17" s="25" t="s">
        <v>21</v>
      </c>
      <c r="C17" s="17"/>
      <c r="D17" s="26">
        <v>0.2921206381606775</v>
      </c>
      <c r="E17" s="26">
        <v>0.3201715005740857</v>
      </c>
      <c r="F17" s="26">
        <v>0.33285098998027696</v>
      </c>
      <c r="G17" s="26">
        <v>0.3579612373401836</v>
      </c>
      <c r="H17" s="26">
        <v>0.3506257586498198</v>
      </c>
      <c r="I17" s="26">
        <v>0.37384259418473587</v>
      </c>
      <c r="J17" s="26">
        <v>0.42899022903410655</v>
      </c>
      <c r="K17" s="26">
        <v>0.4088687615513569</v>
      </c>
      <c r="L17" s="26">
        <v>0.4005541298331561</v>
      </c>
      <c r="M17" s="26">
        <v>0.4524902831903296</v>
      </c>
      <c r="N17" s="27">
        <v>0.45270327710122504</v>
      </c>
      <c r="O17" s="95"/>
      <c r="P17" s="95"/>
      <c r="R17" s="26">
        <v>0.32108984939300883</v>
      </c>
      <c r="S17" s="26">
        <v>0.3902126464593254</v>
      </c>
      <c r="T17" s="95"/>
      <c r="V17" s="26">
        <f>(H17*H$16+I17*I$16+J17*J$16)/V$16</f>
        <v>0.3843212768313729</v>
      </c>
      <c r="W17" s="27">
        <f>(L17*L$16+M17*M$16+N17*N$16)/W$16</f>
        <v>0.43501016213949495</v>
      </c>
      <c r="X17" s="95"/>
    </row>
    <row r="18" spans="2:24" ht="30">
      <c r="B18" s="28" t="s">
        <v>94</v>
      </c>
      <c r="C18" s="17"/>
      <c r="D18" s="26">
        <v>0.4162356637709331</v>
      </c>
      <c r="E18" s="26">
        <v>0.38421029533123535</v>
      </c>
      <c r="F18" s="26">
        <v>0.42778978320076916</v>
      </c>
      <c r="G18" s="26">
        <v>0.418026210742291</v>
      </c>
      <c r="H18" s="26">
        <v>0.3939159332226284</v>
      </c>
      <c r="I18" s="26">
        <v>0.37687552013664893</v>
      </c>
      <c r="J18" s="26">
        <v>0.31733357206860646</v>
      </c>
      <c r="K18" s="26">
        <v>0.43952000341511455</v>
      </c>
      <c r="L18" s="26">
        <v>0.45517243711069566</v>
      </c>
      <c r="M18" s="26">
        <v>0.38476054912410934</v>
      </c>
      <c r="N18" s="86">
        <v>0.36619172789834115</v>
      </c>
      <c r="O18" s="95"/>
      <c r="P18" s="95"/>
      <c r="R18" s="26">
        <v>0.41653239821096544</v>
      </c>
      <c r="S18" s="26">
        <v>0.3813374583648051</v>
      </c>
      <c r="T18" s="95"/>
      <c r="V18" s="26">
        <f>(H18*H$16+I18*I$16+J18*J$16)/V$16</f>
        <v>0.3628794952082309</v>
      </c>
      <c r="W18" s="86">
        <f>(L18*L$16+M18*M$16+N18*N$16)/W$16</f>
        <v>0.4024823811050982</v>
      </c>
      <c r="X18" s="95"/>
    </row>
    <row r="19" spans="2:24" ht="15">
      <c r="B19" s="25" t="s">
        <v>22</v>
      </c>
      <c r="C19" s="17"/>
      <c r="D19" s="26">
        <v>0.2916436980683894</v>
      </c>
      <c r="E19" s="26">
        <v>0.29561820409467887</v>
      </c>
      <c r="F19" s="26">
        <v>0.23935922681895389</v>
      </c>
      <c r="G19" s="26">
        <v>0.2208186707261661</v>
      </c>
      <c r="H19" s="26">
        <v>0.25545834274609946</v>
      </c>
      <c r="I19" s="26">
        <v>0.24928188298203632</v>
      </c>
      <c r="J19" s="26">
        <v>0.25368203271886297</v>
      </c>
      <c r="K19" s="26">
        <v>0.1516112350335286</v>
      </c>
      <c r="L19" s="26">
        <v>0.1442734330561484</v>
      </c>
      <c r="M19" s="26">
        <v>0.16274429664319096</v>
      </c>
      <c r="N19" s="86">
        <v>0.16671097589413056</v>
      </c>
      <c r="O19" s="95"/>
      <c r="P19" s="95"/>
      <c r="R19" s="26">
        <v>0.26234672712369506</v>
      </c>
      <c r="S19" s="26">
        <v>0.22845166363281555</v>
      </c>
      <c r="T19" s="95"/>
      <c r="V19" s="26">
        <f>(H19*H$16+I19*I$16+J19*J$16)/V$16</f>
        <v>0.25280116790020857</v>
      </c>
      <c r="W19" s="86">
        <f>(L19*L$16+M19*M$16+N19*N$16)/W$16</f>
        <v>0.1577997062326387</v>
      </c>
      <c r="X19" s="95"/>
    </row>
    <row r="20" spans="4:24" ht="15"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64"/>
      <c r="O20" s="96"/>
      <c r="P20" s="96"/>
      <c r="R20" s="31"/>
      <c r="S20" s="31"/>
      <c r="V20" s="31"/>
      <c r="W20" s="64"/>
      <c r="X20" s="96"/>
    </row>
    <row r="21" spans="2:24" ht="30">
      <c r="B21" s="25" t="s">
        <v>93</v>
      </c>
      <c r="C21" s="32"/>
      <c r="D21" s="33">
        <v>0.5842923980000019</v>
      </c>
      <c r="E21" s="33">
        <v>0.5550197249999989</v>
      </c>
      <c r="F21" s="33">
        <v>0.43042266699999904</v>
      </c>
      <c r="G21" s="33">
        <v>0.3811997030000001</v>
      </c>
      <c r="H21" s="33">
        <v>0.41287638300000157</v>
      </c>
      <c r="I21" s="33">
        <v>0.41496611400000083</v>
      </c>
      <c r="J21" s="33">
        <v>0.39785448000000007</v>
      </c>
      <c r="K21" s="33">
        <v>0.4804931079999992</v>
      </c>
      <c r="L21" s="33">
        <v>0.472</v>
      </c>
      <c r="M21" s="33">
        <v>0.43087422000000014</v>
      </c>
      <c r="N21" s="87">
        <v>0.4328104979794814</v>
      </c>
      <c r="O21" s="95">
        <f>N21/M21-1</f>
        <v>0.0044938357636743476</v>
      </c>
      <c r="P21" s="95">
        <f>N21/J21-1</f>
        <v>0.08786131547263554</v>
      </c>
      <c r="Q21" s="20"/>
      <c r="R21" s="33">
        <f>SUM(D21:G21)</f>
        <v>1.9509344929999999</v>
      </c>
      <c r="S21" s="33">
        <f>SUM(H21:K21)</f>
        <v>1.7061900850000018</v>
      </c>
      <c r="T21" s="95">
        <f>S21/R21-1</f>
        <v>-0.1254498338504686</v>
      </c>
      <c r="V21" s="33">
        <f>SUM(H21:J21)</f>
        <v>1.2256969770000026</v>
      </c>
      <c r="W21" s="87">
        <f>SUM(L21:N21)</f>
        <v>1.3356847179794815</v>
      </c>
      <c r="X21" s="95">
        <f>W21/V21-1</f>
        <v>0.08973485538708204</v>
      </c>
    </row>
    <row r="22" spans="2:18" ht="15">
      <c r="B22" s="34"/>
      <c r="D22" s="30"/>
      <c r="E22" s="31"/>
      <c r="F22" s="31"/>
      <c r="G22" s="31"/>
      <c r="H22" s="31"/>
      <c r="I22" s="31"/>
      <c r="J22" s="31"/>
      <c r="K22" s="31"/>
      <c r="L22" s="111"/>
      <c r="M22" s="111"/>
      <c r="N22" s="111"/>
      <c r="O22" s="96"/>
      <c r="P22" s="96"/>
      <c r="R22" s="31"/>
    </row>
    <row r="23" spans="2:20" ht="30.75" customHeight="1">
      <c r="B23" s="120" t="s">
        <v>23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</row>
    <row r="24" spans="2:18" ht="15">
      <c r="B24" s="34" t="s">
        <v>121</v>
      </c>
      <c r="D24" s="30"/>
      <c r="E24" s="31"/>
      <c r="F24" s="31"/>
      <c r="G24" s="31"/>
      <c r="H24" s="31"/>
      <c r="I24" s="31"/>
      <c r="J24" s="31"/>
      <c r="K24" s="31"/>
      <c r="L24" s="116"/>
      <c r="M24" s="116"/>
      <c r="N24" s="116"/>
      <c r="O24" s="96"/>
      <c r="P24" s="96"/>
      <c r="R24" s="31"/>
    </row>
    <row r="25" spans="2:24" ht="15">
      <c r="B25" s="34"/>
      <c r="D25" s="30"/>
      <c r="E25" s="31"/>
      <c r="F25" s="31"/>
      <c r="G25" s="31"/>
      <c r="H25" s="31"/>
      <c r="I25" s="31"/>
      <c r="J25" s="31"/>
      <c r="K25" s="76"/>
      <c r="L25" s="76"/>
      <c r="M25" s="76"/>
      <c r="N25" s="76"/>
      <c r="O25" s="96"/>
      <c r="P25" s="96"/>
      <c r="R25" s="76"/>
      <c r="S25" s="76"/>
      <c r="V25" s="76"/>
      <c r="W25" s="76"/>
      <c r="X25" s="114"/>
    </row>
    <row r="26" spans="2:18" ht="15">
      <c r="B26" s="34"/>
      <c r="D26" s="30"/>
      <c r="E26" s="31"/>
      <c r="F26" s="31"/>
      <c r="G26" s="31"/>
      <c r="H26" s="31"/>
      <c r="I26" s="31"/>
      <c r="J26" s="31"/>
      <c r="K26" s="31"/>
      <c r="L26" s="76"/>
      <c r="M26" s="76"/>
      <c r="N26" s="76"/>
      <c r="O26" s="96"/>
      <c r="P26" s="96"/>
      <c r="R26" s="31"/>
    </row>
    <row r="27" spans="4:18" ht="15"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96"/>
      <c r="P27" s="96"/>
      <c r="R27" s="31"/>
    </row>
    <row r="28" spans="1:18" ht="17.25">
      <c r="A28" s="10"/>
      <c r="B28" s="4" t="s">
        <v>99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92"/>
      <c r="P28" s="92"/>
      <c r="R28" s="11"/>
    </row>
    <row r="29" spans="2:24" ht="30">
      <c r="B29" s="12" t="s">
        <v>1</v>
      </c>
      <c r="C29" s="13"/>
      <c r="D29" s="14" t="s">
        <v>2</v>
      </c>
      <c r="E29" s="14" t="s">
        <v>3</v>
      </c>
      <c r="F29" s="14" t="s">
        <v>4</v>
      </c>
      <c r="G29" s="14" t="s">
        <v>5</v>
      </c>
      <c r="H29" s="14" t="s">
        <v>6</v>
      </c>
      <c r="I29" s="14" t="s">
        <v>7</v>
      </c>
      <c r="J29" s="14" t="s">
        <v>8</v>
      </c>
      <c r="K29" s="14" t="s">
        <v>9</v>
      </c>
      <c r="L29" s="14" t="s">
        <v>95</v>
      </c>
      <c r="M29" s="14" t="s">
        <v>97</v>
      </c>
      <c r="N29" s="15" t="s">
        <v>116</v>
      </c>
      <c r="O29" s="93" t="s">
        <v>10</v>
      </c>
      <c r="P29" s="93" t="s">
        <v>11</v>
      </c>
      <c r="R29" s="14" t="s">
        <v>12</v>
      </c>
      <c r="S29" s="14" t="s">
        <v>13</v>
      </c>
      <c r="T29" s="93" t="s">
        <v>11</v>
      </c>
      <c r="V29" s="14" t="s">
        <v>118</v>
      </c>
      <c r="W29" s="15" t="s">
        <v>119</v>
      </c>
      <c r="X29" s="93" t="s">
        <v>11</v>
      </c>
    </row>
    <row r="30" spans="2:24" ht="15">
      <c r="B30" s="16" t="s">
        <v>24</v>
      </c>
      <c r="C30" s="17"/>
      <c r="D30" s="18">
        <v>0.21964893299999996</v>
      </c>
      <c r="E30" s="18">
        <v>0.14166193</v>
      </c>
      <c r="F30" s="18">
        <v>0.2069488999999999</v>
      </c>
      <c r="G30" s="18">
        <v>0.046374170000000006</v>
      </c>
      <c r="H30" s="18">
        <v>0.042435509999999996</v>
      </c>
      <c r="I30" s="18">
        <v>0.09053323</v>
      </c>
      <c r="J30" s="18">
        <v>0.009468610000000002</v>
      </c>
      <c r="K30" s="18">
        <v>0.026467879999999843</v>
      </c>
      <c r="L30" s="18">
        <v>0.006296549999999999</v>
      </c>
      <c r="M30" s="18">
        <v>0.004242200000000001</v>
      </c>
      <c r="N30" s="85">
        <v>0.15085876000000037</v>
      </c>
      <c r="O30" s="47">
        <f aca="true" t="shared" si="9" ref="O30:O46">N30/M30-1</f>
        <v>34.561444533496854</v>
      </c>
      <c r="P30" s="47">
        <f aca="true" t="shared" si="10" ref="P30:P46">N30/J30-1</f>
        <v>14.932513853670216</v>
      </c>
      <c r="R30" s="18">
        <f aca="true" t="shared" si="11" ref="R30:R42">SUM(D30:G30)</f>
        <v>0.6146339329999998</v>
      </c>
      <c r="S30" s="18">
        <f aca="true" t="shared" si="12" ref="S30:S42">SUM(H30:K30)</f>
        <v>0.16890522999999985</v>
      </c>
      <c r="T30" s="47">
        <f aca="true" t="shared" si="13" ref="T30:T41">S30/R30-1</f>
        <v>-0.7251937764392844</v>
      </c>
      <c r="V30" s="18">
        <f aca="true" t="shared" si="14" ref="V30:V42">SUM(H30:J30)</f>
        <v>0.14243735000000002</v>
      </c>
      <c r="W30" s="85">
        <f aca="true" t="shared" si="15" ref="W30:W42">SUM(L30:N30)</f>
        <v>0.16139751000000035</v>
      </c>
      <c r="X30" s="47">
        <f aca="true" t="shared" si="16" ref="X30:X42">W30/V30-1</f>
        <v>0.13311227708182116</v>
      </c>
    </row>
    <row r="31" spans="2:24" ht="17.25">
      <c r="B31" s="16" t="s">
        <v>100</v>
      </c>
      <c r="C31" s="17"/>
      <c r="D31" s="18">
        <v>1.5705761199999997</v>
      </c>
      <c r="E31" s="18">
        <v>1.5923598799999998</v>
      </c>
      <c r="F31" s="18">
        <v>1.4634834700000563</v>
      </c>
      <c r="G31" s="18">
        <v>1.8438106100000002</v>
      </c>
      <c r="H31" s="18">
        <v>1.62339641</v>
      </c>
      <c r="I31" s="18">
        <v>1.530983149</v>
      </c>
      <c r="J31" s="18">
        <v>1.6899255599999996</v>
      </c>
      <c r="K31" s="18">
        <v>1.563200150000019</v>
      </c>
      <c r="L31" s="18">
        <v>1.7740295999999998</v>
      </c>
      <c r="M31" s="18">
        <v>1.4248228229999995</v>
      </c>
      <c r="N31" s="85">
        <v>1.5411899500000006</v>
      </c>
      <c r="O31" s="47">
        <f t="shared" si="9"/>
        <v>0.08167129633352399</v>
      </c>
      <c r="P31" s="47">
        <f t="shared" si="10"/>
        <v>-0.0880131134296821</v>
      </c>
      <c r="R31" s="18">
        <f t="shared" si="11"/>
        <v>6.470230080000055</v>
      </c>
      <c r="S31" s="18">
        <f t="shared" si="12"/>
        <v>6.407505269000018</v>
      </c>
      <c r="T31" s="47">
        <f t="shared" si="13"/>
        <v>-0.009694371023052817</v>
      </c>
      <c r="V31" s="18">
        <f t="shared" si="14"/>
        <v>4.8443051189999995</v>
      </c>
      <c r="W31" s="85">
        <f t="shared" si="15"/>
        <v>4.740042373</v>
      </c>
      <c r="X31" s="47">
        <f t="shared" si="16"/>
        <v>-0.021522745458593784</v>
      </c>
    </row>
    <row r="32" spans="2:27" ht="15">
      <c r="B32" s="35" t="s">
        <v>25</v>
      </c>
      <c r="C32" s="17"/>
      <c r="D32" s="18">
        <v>0.10711723999999999</v>
      </c>
      <c r="E32" s="18">
        <v>0.10737149</v>
      </c>
      <c r="F32" s="18">
        <v>0.10760390999999998</v>
      </c>
      <c r="G32" s="18">
        <v>0.3747176</v>
      </c>
      <c r="H32" s="18">
        <v>0.05262309</v>
      </c>
      <c r="I32" s="18">
        <v>0</v>
      </c>
      <c r="J32" s="18">
        <v>0.36676429</v>
      </c>
      <c r="K32" s="18">
        <v>0.21011063999999988</v>
      </c>
      <c r="L32" s="18">
        <v>0.3688936</v>
      </c>
      <c r="M32" s="18">
        <v>0.31759949000000004</v>
      </c>
      <c r="N32" s="85">
        <v>0.47260689</v>
      </c>
      <c r="O32" s="47">
        <f t="shared" si="9"/>
        <v>0.48805934795424255</v>
      </c>
      <c r="P32" s="47">
        <f t="shared" si="10"/>
        <v>0.2885848019718604</v>
      </c>
      <c r="R32" s="18">
        <f t="shared" si="11"/>
        <v>0.69681024</v>
      </c>
      <c r="S32" s="18">
        <f t="shared" si="12"/>
        <v>0.6294980199999999</v>
      </c>
      <c r="T32" s="47">
        <f t="shared" si="13"/>
        <v>-0.09660050345988047</v>
      </c>
      <c r="V32" s="18">
        <f t="shared" si="14"/>
        <v>0.41938738</v>
      </c>
      <c r="W32" s="85">
        <f t="shared" si="15"/>
        <v>1.1590999800000001</v>
      </c>
      <c r="X32" s="47">
        <f t="shared" si="16"/>
        <v>1.7637931785167216</v>
      </c>
      <c r="Y32" s="30"/>
      <c r="Z32" s="30"/>
      <c r="AA32" s="114"/>
    </row>
    <row r="33" spans="2:24" ht="15">
      <c r="B33" s="35" t="s">
        <v>26</v>
      </c>
      <c r="C33" s="17"/>
      <c r="D33" s="18">
        <v>0.11901148999999978</v>
      </c>
      <c r="E33" s="18">
        <v>0.11024738</v>
      </c>
      <c r="F33" s="18">
        <v>0.025177949999999994</v>
      </c>
      <c r="G33" s="18">
        <v>0.0492631299999997</v>
      </c>
      <c r="H33" s="18">
        <v>0.11140867000000043</v>
      </c>
      <c r="I33" s="18">
        <v>0.13200323000000014</v>
      </c>
      <c r="J33" s="18">
        <v>0.09929175999999995</v>
      </c>
      <c r="K33" s="18">
        <v>0.12645564000000056</v>
      </c>
      <c r="L33" s="18">
        <v>0.11116321000000001</v>
      </c>
      <c r="M33" s="18">
        <v>0.11725964999999938</v>
      </c>
      <c r="N33" s="85">
        <v>0.10589474000000018</v>
      </c>
      <c r="O33" s="47">
        <f t="shared" si="9"/>
        <v>-0.09692089307787688</v>
      </c>
      <c r="P33" s="47">
        <f t="shared" si="10"/>
        <v>0.06650078516082547</v>
      </c>
      <c r="R33" s="18">
        <f t="shared" si="11"/>
        <v>0.3036999499999995</v>
      </c>
      <c r="S33" s="18">
        <f t="shared" si="12"/>
        <v>0.46915930000000106</v>
      </c>
      <c r="T33" s="47">
        <f t="shared" si="13"/>
        <v>0.544811910571608</v>
      </c>
      <c r="V33" s="18">
        <f t="shared" si="14"/>
        <v>0.3427036600000005</v>
      </c>
      <c r="W33" s="85">
        <f t="shared" si="15"/>
        <v>0.33431759999999955</v>
      </c>
      <c r="X33" s="47">
        <f t="shared" si="16"/>
        <v>-0.024470295998592406</v>
      </c>
    </row>
    <row r="34" spans="2:24" ht="15">
      <c r="B34" s="35" t="s">
        <v>27</v>
      </c>
      <c r="C34" s="17"/>
      <c r="D34" s="18">
        <v>0.48570636100000003</v>
      </c>
      <c r="E34" s="18">
        <v>0.533221048</v>
      </c>
      <c r="F34" s="18">
        <v>0.36546455999999994</v>
      </c>
      <c r="G34" s="18">
        <v>0.21440455</v>
      </c>
      <c r="H34" s="18">
        <v>0.34880055</v>
      </c>
      <c r="I34" s="18">
        <v>0.484341839</v>
      </c>
      <c r="J34" s="18">
        <v>0.46701385999999995</v>
      </c>
      <c r="K34" s="18">
        <v>0.4464433899999999</v>
      </c>
      <c r="L34" s="18">
        <v>0.483</v>
      </c>
      <c r="M34" s="18">
        <v>0.43005909099999995</v>
      </c>
      <c r="N34" s="85">
        <v>0.46147519</v>
      </c>
      <c r="O34" s="47">
        <f t="shared" si="9"/>
        <v>0.07305065665964494</v>
      </c>
      <c r="P34" s="47">
        <f t="shared" si="10"/>
        <v>-0.011859755083071799</v>
      </c>
      <c r="R34" s="18">
        <f t="shared" si="11"/>
        <v>1.598796519</v>
      </c>
      <c r="S34" s="18">
        <f t="shared" si="12"/>
        <v>1.7465996389999998</v>
      </c>
      <c r="T34" s="47">
        <f t="shared" si="13"/>
        <v>0.09244648599338112</v>
      </c>
      <c r="V34" s="18">
        <f t="shared" si="14"/>
        <v>1.300156249</v>
      </c>
      <c r="W34" s="85">
        <f t="shared" si="15"/>
        <v>1.3745342809999999</v>
      </c>
      <c r="X34" s="47">
        <f t="shared" si="16"/>
        <v>0.05720699497249404</v>
      </c>
    </row>
    <row r="35" spans="2:24" ht="15">
      <c r="B35" s="16" t="s">
        <v>28</v>
      </c>
      <c r="C35" s="17"/>
      <c r="D35" s="18">
        <v>0.51737356</v>
      </c>
      <c r="E35" s="18">
        <v>0.46838486000000007</v>
      </c>
      <c r="F35" s="18">
        <v>0.49958221000001307</v>
      </c>
      <c r="G35" s="18">
        <v>0.4930786800000039</v>
      </c>
      <c r="H35" s="18">
        <v>0.5471467699999999</v>
      </c>
      <c r="I35" s="18">
        <v>0.5838768859999999</v>
      </c>
      <c r="J35" s="18">
        <v>0.6103258439999999</v>
      </c>
      <c r="K35" s="18">
        <v>0.41678690900000137</v>
      </c>
      <c r="L35" s="18">
        <v>0.6165876499999999</v>
      </c>
      <c r="M35" s="18">
        <v>0.646411951</v>
      </c>
      <c r="N35" s="85">
        <v>0.6008688990000001</v>
      </c>
      <c r="O35" s="47">
        <f t="shared" si="9"/>
        <v>-0.07045515159418825</v>
      </c>
      <c r="P35" s="47">
        <f t="shared" si="10"/>
        <v>-0.015494911600040018</v>
      </c>
      <c r="R35" s="18">
        <f t="shared" si="11"/>
        <v>1.978419310000017</v>
      </c>
      <c r="S35" s="18">
        <f t="shared" si="12"/>
        <v>2.158136409000001</v>
      </c>
      <c r="T35" s="47">
        <f t="shared" si="13"/>
        <v>0.09083873074408189</v>
      </c>
      <c r="V35" s="18">
        <f t="shared" si="14"/>
        <v>1.7413494999999997</v>
      </c>
      <c r="W35" s="85">
        <f t="shared" si="15"/>
        <v>1.8638685000000002</v>
      </c>
      <c r="X35" s="47">
        <f t="shared" si="16"/>
        <v>0.07035865000104824</v>
      </c>
    </row>
    <row r="36" spans="2:24" ht="15">
      <c r="B36" s="16" t="s">
        <v>29</v>
      </c>
      <c r="C36" s="17"/>
      <c r="D36" s="18">
        <v>0.37000797999999996</v>
      </c>
      <c r="E36" s="18">
        <v>0.36802171999999983</v>
      </c>
      <c r="F36" s="18">
        <v>0.39514292999999984</v>
      </c>
      <c r="G36" s="18">
        <v>0.3481199200000001</v>
      </c>
      <c r="H36" s="18">
        <v>0.35702488000000027</v>
      </c>
      <c r="I36" s="18">
        <v>0.3741609860000003</v>
      </c>
      <c r="J36" s="18">
        <v>0.42115728499999916</v>
      </c>
      <c r="K36" s="18">
        <v>0.3655252889999995</v>
      </c>
      <c r="L36" s="18">
        <v>0.36604034</v>
      </c>
      <c r="M36" s="18">
        <v>0.39667068999999994</v>
      </c>
      <c r="N36" s="85">
        <v>0.40684235999999996</v>
      </c>
      <c r="O36" s="47">
        <f t="shared" si="9"/>
        <v>0.02564260545693453</v>
      </c>
      <c r="P36" s="47">
        <f t="shared" si="10"/>
        <v>-0.0339894987213607</v>
      </c>
      <c r="R36" s="18">
        <f t="shared" si="11"/>
        <v>1.4812925499999996</v>
      </c>
      <c r="S36" s="18">
        <f t="shared" si="12"/>
        <v>1.517868439999999</v>
      </c>
      <c r="T36" s="47">
        <f t="shared" si="13"/>
        <v>0.024691874673911984</v>
      </c>
      <c r="V36" s="18">
        <f t="shared" si="14"/>
        <v>1.1523431509999997</v>
      </c>
      <c r="W36" s="85">
        <f t="shared" si="15"/>
        <v>1.16955339</v>
      </c>
      <c r="X36" s="47">
        <f t="shared" si="16"/>
        <v>0.014934994827769055</v>
      </c>
    </row>
    <row r="37" spans="2:24" ht="15">
      <c r="B37" s="16" t="s">
        <v>30</v>
      </c>
      <c r="C37" s="17"/>
      <c r="D37" s="18">
        <v>0.14520106000000002</v>
      </c>
      <c r="E37" s="18">
        <v>0.13058460999999993</v>
      </c>
      <c r="F37" s="18">
        <v>0.13396711000000183</v>
      </c>
      <c r="G37" s="18">
        <v>0.11951173000000034</v>
      </c>
      <c r="H37" s="18">
        <v>0.12118838999999988</v>
      </c>
      <c r="I37" s="18">
        <v>0.15619075000000013</v>
      </c>
      <c r="J37" s="18">
        <v>0.1600565800000002</v>
      </c>
      <c r="K37" s="18">
        <v>0.1403298000000003</v>
      </c>
      <c r="L37" s="18">
        <v>0.14609761000000002</v>
      </c>
      <c r="M37" s="18">
        <v>0.16203473999999998</v>
      </c>
      <c r="N37" s="85">
        <v>0.14744849800000004</v>
      </c>
      <c r="O37" s="47">
        <f t="shared" si="9"/>
        <v>-0.09001922674112939</v>
      </c>
      <c r="P37" s="47">
        <f t="shared" si="10"/>
        <v>-0.07877265651933929</v>
      </c>
      <c r="R37" s="18">
        <f t="shared" si="11"/>
        <v>0.5292645100000022</v>
      </c>
      <c r="S37" s="18">
        <f t="shared" si="12"/>
        <v>0.5777655200000005</v>
      </c>
      <c r="T37" s="47">
        <f t="shared" si="13"/>
        <v>0.09163850793622652</v>
      </c>
      <c r="V37" s="18">
        <f t="shared" si="14"/>
        <v>0.4374357200000002</v>
      </c>
      <c r="W37" s="85">
        <f t="shared" si="15"/>
        <v>0.45558084800000004</v>
      </c>
      <c r="X37" s="47">
        <f t="shared" si="16"/>
        <v>0.04148067286320334</v>
      </c>
    </row>
    <row r="38" spans="2:24" ht="15">
      <c r="B38" s="16" t="s">
        <v>31</v>
      </c>
      <c r="C38" s="17"/>
      <c r="D38" s="18">
        <v>0.11486665999999998</v>
      </c>
      <c r="E38" s="18">
        <v>0.1311195169999998</v>
      </c>
      <c r="F38" s="18">
        <v>0.13824701000000328</v>
      </c>
      <c r="G38" s="18">
        <v>0.11862280499999997</v>
      </c>
      <c r="H38" s="18">
        <v>0.141020896</v>
      </c>
      <c r="I38" s="18">
        <v>0.12678829000000008</v>
      </c>
      <c r="J38" s="18">
        <v>0.1256654599999998</v>
      </c>
      <c r="K38" s="18">
        <v>0.09901958499999995</v>
      </c>
      <c r="L38" s="18">
        <v>0.13241366000000002</v>
      </c>
      <c r="M38" s="18">
        <v>0.12479219000000001</v>
      </c>
      <c r="N38" s="85">
        <v>0.12412328</v>
      </c>
      <c r="O38" s="47">
        <f t="shared" si="9"/>
        <v>-0.005360191210683984</v>
      </c>
      <c r="P38" s="47">
        <f t="shared" si="10"/>
        <v>-0.012272107228189943</v>
      </c>
      <c r="R38" s="18">
        <f t="shared" si="11"/>
        <v>0.5028559920000031</v>
      </c>
      <c r="S38" s="18">
        <f t="shared" si="12"/>
        <v>0.4924942309999999</v>
      </c>
      <c r="T38" s="47">
        <f t="shared" si="13"/>
        <v>-0.02060582187514859</v>
      </c>
      <c r="V38" s="18">
        <f t="shared" si="14"/>
        <v>0.39347464599999993</v>
      </c>
      <c r="W38" s="85">
        <f t="shared" si="15"/>
        <v>0.38132913</v>
      </c>
      <c r="X38" s="47">
        <f t="shared" si="16"/>
        <v>-0.030867340814635158</v>
      </c>
    </row>
    <row r="39" spans="2:24" ht="15">
      <c r="B39" s="16" t="s">
        <v>32</v>
      </c>
      <c r="C39" s="17"/>
      <c r="D39" s="18">
        <v>0.05788300000000001</v>
      </c>
      <c r="E39" s="18">
        <v>0.07545083000000001</v>
      </c>
      <c r="F39" s="18">
        <v>0.0651620099999997</v>
      </c>
      <c r="G39" s="18">
        <v>0.07259029000000002</v>
      </c>
      <c r="H39" s="18">
        <v>0.06799027999999999</v>
      </c>
      <c r="I39" s="18">
        <v>0.07512158</v>
      </c>
      <c r="J39" s="18">
        <v>0.06399988000000001</v>
      </c>
      <c r="K39" s="18">
        <v>0.0661150099999999</v>
      </c>
      <c r="L39" s="18">
        <v>0.061232379999999996</v>
      </c>
      <c r="M39" s="18">
        <v>0.08094185000000004</v>
      </c>
      <c r="N39" s="85">
        <v>0.04661478999999999</v>
      </c>
      <c r="O39" s="47">
        <f t="shared" si="9"/>
        <v>-0.4240953227533103</v>
      </c>
      <c r="P39" s="47">
        <f t="shared" si="10"/>
        <v>-0.2716425405797639</v>
      </c>
      <c r="R39" s="18">
        <f t="shared" si="11"/>
        <v>0.2710861299999997</v>
      </c>
      <c r="S39" s="18">
        <f t="shared" si="12"/>
        <v>0.2732267499999999</v>
      </c>
      <c r="T39" s="47">
        <f t="shared" si="13"/>
        <v>0.00789645711494047</v>
      </c>
      <c r="V39" s="18">
        <f t="shared" si="14"/>
        <v>0.20711174</v>
      </c>
      <c r="W39" s="85">
        <f t="shared" si="15"/>
        <v>0.18878902000000003</v>
      </c>
      <c r="X39" s="47">
        <f t="shared" si="16"/>
        <v>-0.08846780003876153</v>
      </c>
    </row>
    <row r="40" spans="2:24" ht="15">
      <c r="B40" s="16" t="s">
        <v>33</v>
      </c>
      <c r="C40" s="17"/>
      <c r="D40" s="18">
        <v>0.05682334100000001</v>
      </c>
      <c r="E40" s="18">
        <v>0.066214929</v>
      </c>
      <c r="F40" s="18">
        <v>0.06190799500000015</v>
      </c>
      <c r="G40" s="18">
        <v>0.05476728099999998</v>
      </c>
      <c r="H40" s="18">
        <v>0.065616636</v>
      </c>
      <c r="I40" s="18">
        <v>0.061242819</v>
      </c>
      <c r="J40" s="18">
        <v>0.06305775300000001</v>
      </c>
      <c r="K40" s="18">
        <v>0.05370214999999995</v>
      </c>
      <c r="L40" s="18">
        <v>0.05994909399999999</v>
      </c>
      <c r="M40" s="18">
        <v>0.06702152799999998</v>
      </c>
      <c r="N40" s="85">
        <v>0.06963403399999998</v>
      </c>
      <c r="O40" s="47">
        <f t="shared" si="9"/>
        <v>0.038980102035274466</v>
      </c>
      <c r="P40" s="47">
        <f t="shared" si="10"/>
        <v>0.10428980874088523</v>
      </c>
      <c r="R40" s="18">
        <f t="shared" si="11"/>
        <v>0.23971354600000014</v>
      </c>
      <c r="S40" s="18">
        <f t="shared" si="12"/>
        <v>0.24361935799999995</v>
      </c>
      <c r="T40" s="47">
        <f t="shared" si="13"/>
        <v>0.016293664105239136</v>
      </c>
      <c r="V40" s="18">
        <f t="shared" si="14"/>
        <v>0.189917208</v>
      </c>
      <c r="W40" s="85">
        <f t="shared" si="15"/>
        <v>0.19660465599999996</v>
      </c>
      <c r="X40" s="47">
        <f t="shared" si="16"/>
        <v>0.03521243846423827</v>
      </c>
    </row>
    <row r="41" spans="2:24" ht="15">
      <c r="B41" s="16" t="s">
        <v>34</v>
      </c>
      <c r="C41" s="37"/>
      <c r="D41" s="18">
        <v>0.035968721000000016</v>
      </c>
      <c r="E41" s="18">
        <v>0.04506288800000001</v>
      </c>
      <c r="F41" s="18">
        <v>0.037718664000000006</v>
      </c>
      <c r="G41" s="18">
        <v>0.03836315500000009</v>
      </c>
      <c r="H41" s="18">
        <v>0.045618784999999995</v>
      </c>
      <c r="I41" s="18">
        <v>0.03763111799999987</v>
      </c>
      <c r="J41" s="18">
        <v>0.04278053999999999</v>
      </c>
      <c r="K41" s="18">
        <v>0.037336047</v>
      </c>
      <c r="L41" s="18">
        <v>0.04259195499999995</v>
      </c>
      <c r="M41" s="18">
        <v>0.042769493000000026</v>
      </c>
      <c r="N41" s="85">
        <v>0.042071210000000005</v>
      </c>
      <c r="O41" s="47">
        <f t="shared" si="9"/>
        <v>-0.01632666068779498</v>
      </c>
      <c r="P41" s="47">
        <f t="shared" si="10"/>
        <v>-0.016580669622215827</v>
      </c>
      <c r="R41" s="18">
        <f t="shared" si="11"/>
        <v>0.15711342800000014</v>
      </c>
      <c r="S41" s="18">
        <f t="shared" si="12"/>
        <v>0.16336648999999986</v>
      </c>
      <c r="T41" s="47">
        <f t="shared" si="13"/>
        <v>0.03979966626404274</v>
      </c>
      <c r="V41" s="18">
        <f t="shared" si="14"/>
        <v>0.12603044299999988</v>
      </c>
      <c r="W41" s="85">
        <f t="shared" si="15"/>
        <v>0.12743265799999998</v>
      </c>
      <c r="X41" s="47">
        <f t="shared" si="16"/>
        <v>0.01112600231041072</v>
      </c>
    </row>
    <row r="42" spans="2:24" s="24" customFormat="1" ht="15">
      <c r="B42" s="36" t="s">
        <v>20</v>
      </c>
      <c r="C42" s="37"/>
      <c r="D42" s="38">
        <f aca="true" t="shared" si="17" ref="D42:M42">D30+D31+D35+D36+D37+D38+D39+D40</f>
        <v>3.052380654</v>
      </c>
      <c r="E42" s="38">
        <f t="shared" si="17"/>
        <v>2.9737982759999992</v>
      </c>
      <c r="F42" s="38">
        <f t="shared" si="17"/>
        <v>2.9644416350000746</v>
      </c>
      <c r="G42" s="38">
        <f t="shared" si="17"/>
        <v>3.0968754860000045</v>
      </c>
      <c r="H42" s="38">
        <f t="shared" si="17"/>
        <v>2.9658197720000006</v>
      </c>
      <c r="I42" s="38">
        <f t="shared" si="17"/>
        <v>2.9988976899999993</v>
      </c>
      <c r="J42" s="38">
        <f t="shared" si="17"/>
        <v>3.1436569719999987</v>
      </c>
      <c r="K42" s="38">
        <f t="shared" si="17"/>
        <v>2.7311467730000194</v>
      </c>
      <c r="L42" s="38">
        <f t="shared" si="17"/>
        <v>3.1626468839999995</v>
      </c>
      <c r="M42" s="38">
        <f t="shared" si="17"/>
        <v>2.9069379719999997</v>
      </c>
      <c r="N42" s="88">
        <f>N30+N31+N35+N36+N37+N38+N39+N40</f>
        <v>3.0875805710000015</v>
      </c>
      <c r="O42" s="43">
        <f t="shared" si="9"/>
        <v>0.0621418828815663</v>
      </c>
      <c r="P42" s="43">
        <f t="shared" si="10"/>
        <v>-0.01783795162750257</v>
      </c>
      <c r="R42" s="38">
        <f t="shared" si="11"/>
        <v>12.087496051000077</v>
      </c>
      <c r="S42" s="38">
        <f t="shared" si="12"/>
        <v>11.839521207000018</v>
      </c>
      <c r="T42" s="43">
        <v>-0.020615257614041704</v>
      </c>
      <c r="U42" s="1"/>
      <c r="V42" s="38">
        <f t="shared" si="14"/>
        <v>9.108374433999998</v>
      </c>
      <c r="W42" s="88">
        <f t="shared" si="15"/>
        <v>9.157165427</v>
      </c>
      <c r="X42" s="43">
        <f t="shared" si="16"/>
        <v>0.005356717969111413</v>
      </c>
    </row>
    <row r="43" spans="2:24" ht="15">
      <c r="B43" s="25" t="s">
        <v>21</v>
      </c>
      <c r="C43" s="17"/>
      <c r="D43" s="26">
        <v>0.24463465732431183</v>
      </c>
      <c r="E43" s="26">
        <v>0.254019624446407</v>
      </c>
      <c r="F43" s="26">
        <v>0.27916813456480233</v>
      </c>
      <c r="G43" s="26">
        <v>0.2982913797336959</v>
      </c>
      <c r="H43" s="26">
        <v>0.30466615420486853</v>
      </c>
      <c r="I43" s="26">
        <v>0.31966001547722034</v>
      </c>
      <c r="J43" s="26">
        <v>0.3343522777331824</v>
      </c>
      <c r="K43" s="26">
        <v>0.3255785526878518</v>
      </c>
      <c r="L43" s="26">
        <v>0.33</v>
      </c>
      <c r="M43" s="26">
        <v>0.3573799183218348</v>
      </c>
      <c r="N43" s="115">
        <v>0.3606240531690403</v>
      </c>
      <c r="O43" s="95">
        <f t="shared" si="9"/>
        <v>0.009077552153571311</v>
      </c>
      <c r="P43" s="95">
        <f t="shared" si="10"/>
        <v>0.07857513522555726</v>
      </c>
      <c r="R43" s="26">
        <v>0.26901166049269637</v>
      </c>
      <c r="S43" s="26">
        <v>0.3213757546619703</v>
      </c>
      <c r="T43" s="95"/>
      <c r="V43" s="26">
        <f>(H43*H$42+I43*I$42+J43*J$42)/V$42</f>
        <v>0.31984867070518586</v>
      </c>
      <c r="W43" s="115">
        <f>(L43*L$42+M43*M$42+N43*N$42)/W$42</f>
        <v>0.34901745220158725</v>
      </c>
      <c r="X43" s="95"/>
    </row>
    <row r="44" spans="2:24" ht="16.5" customHeight="1">
      <c r="B44" s="16" t="s">
        <v>101</v>
      </c>
      <c r="C44" s="17"/>
      <c r="D44" s="18">
        <v>1.0709</v>
      </c>
      <c r="E44" s="18">
        <v>1.1258</v>
      </c>
      <c r="F44" s="18">
        <v>1.0744</v>
      </c>
      <c r="G44" s="18">
        <v>0.9589002429999998</v>
      </c>
      <c r="H44" s="18">
        <v>0.9999876699999992</v>
      </c>
      <c r="I44" s="18">
        <v>0.9810277389999996</v>
      </c>
      <c r="J44" s="18">
        <v>0.9723290149999999</v>
      </c>
      <c r="K44" s="18">
        <v>0.970383731</v>
      </c>
      <c r="L44" s="18">
        <v>0.943194321</v>
      </c>
      <c r="M44" s="18">
        <v>0.9366685390000001</v>
      </c>
      <c r="N44" s="85">
        <v>1.0835283920000003</v>
      </c>
      <c r="O44" s="47">
        <f t="shared" si="9"/>
        <v>0.15678956523594745</v>
      </c>
      <c r="P44" s="47">
        <f t="shared" si="10"/>
        <v>0.11436393986453286</v>
      </c>
      <c r="R44" s="18">
        <f>SUM(D44:G44)</f>
        <v>4.230000242999999</v>
      </c>
      <c r="S44" s="18">
        <f>SUM(H44:K44)</f>
        <v>3.923728154999999</v>
      </c>
      <c r="T44" s="47">
        <f>S44/R44-1</f>
        <v>-0.07240474477674874</v>
      </c>
      <c r="V44" s="18">
        <f>SUM(H44:J44)</f>
        <v>2.953344423999999</v>
      </c>
      <c r="W44" s="85">
        <f>SUM(L44:N44)</f>
        <v>2.9633912520000005</v>
      </c>
      <c r="X44" s="47">
        <f>W44/V44-1</f>
        <v>0.0034018477216395393</v>
      </c>
    </row>
    <row r="45" spans="2:24" s="20" customFormat="1" ht="15">
      <c r="B45" s="16" t="s">
        <v>35</v>
      </c>
      <c r="C45" s="17"/>
      <c r="D45" s="18">
        <v>0.8739</v>
      </c>
      <c r="E45" s="18">
        <v>0.8957</v>
      </c>
      <c r="F45" s="18">
        <v>0.8191</v>
      </c>
      <c r="G45" s="18">
        <v>0.7892149249999998</v>
      </c>
      <c r="H45" s="18">
        <v>0.833783749</v>
      </c>
      <c r="I45" s="18">
        <v>0.755256709</v>
      </c>
      <c r="J45" s="18">
        <v>0.781783518</v>
      </c>
      <c r="K45" s="18">
        <v>0.7746294519999998</v>
      </c>
      <c r="L45" s="18">
        <v>0.768520231</v>
      </c>
      <c r="M45" s="18">
        <v>0.7360466330000001</v>
      </c>
      <c r="N45" s="85">
        <v>0.7983833920000002</v>
      </c>
      <c r="O45" s="47">
        <f t="shared" si="9"/>
        <v>0.08469131737744129</v>
      </c>
      <c r="P45" s="47">
        <f t="shared" si="10"/>
        <v>0.021233338408651603</v>
      </c>
      <c r="Q45" s="1"/>
      <c r="R45" s="18">
        <f>SUM(D45:G45)</f>
        <v>3.377914925</v>
      </c>
      <c r="S45" s="18">
        <f>SUM(H45:K45)</f>
        <v>3.1454534279999997</v>
      </c>
      <c r="T45" s="47">
        <f>S45/R45-1</f>
        <v>-0.06881804372263756</v>
      </c>
      <c r="V45" s="18">
        <f>SUM(H45:J45)</f>
        <v>2.370823976</v>
      </c>
      <c r="W45" s="85">
        <f>SUM(L45:N45)</f>
        <v>2.3029502560000004</v>
      </c>
      <c r="X45" s="47">
        <f>W45/V45-1</f>
        <v>-0.028628747088391915</v>
      </c>
    </row>
    <row r="46" spans="2:24" s="20" customFormat="1" ht="30">
      <c r="B46" s="16" t="s">
        <v>36</v>
      </c>
      <c r="C46" s="17"/>
      <c r="D46" s="18">
        <v>0.605078</v>
      </c>
      <c r="E46" s="18">
        <v>0.609778</v>
      </c>
      <c r="F46" s="18">
        <v>0.60959</v>
      </c>
      <c r="G46" s="18">
        <v>0.611141</v>
      </c>
      <c r="H46" s="18">
        <v>0.5964299999999999</v>
      </c>
      <c r="I46" s="18">
        <v>0.587218</v>
      </c>
      <c r="J46" s="18">
        <v>0.61147</v>
      </c>
      <c r="K46" s="18">
        <v>0.582894</v>
      </c>
      <c r="L46" s="18">
        <v>0.5841442</v>
      </c>
      <c r="M46" s="18">
        <v>0.5538479999999999</v>
      </c>
      <c r="N46" s="85">
        <v>0.60989644</v>
      </c>
      <c r="O46" s="47">
        <f t="shared" si="9"/>
        <v>0.10119823489477264</v>
      </c>
      <c r="P46" s="47">
        <f t="shared" si="10"/>
        <v>-0.002573405073020729</v>
      </c>
      <c r="Q46" s="1"/>
      <c r="R46" s="18">
        <f>SUM(D46:G46)</f>
        <v>2.435587</v>
      </c>
      <c r="S46" s="18">
        <f>SUM(H46:K46)</f>
        <v>2.378012</v>
      </c>
      <c r="T46" s="47">
        <f>S46/R46-1</f>
        <v>-0.02363906524382009</v>
      </c>
      <c r="V46" s="18">
        <f>SUM(H46:J46)</f>
        <v>1.7951179999999998</v>
      </c>
      <c r="W46" s="85">
        <f>SUM(L46:N46)</f>
        <v>1.7478886399999998</v>
      </c>
      <c r="X46" s="47">
        <f>W46/V46-1</f>
        <v>-0.026309891606011382</v>
      </c>
    </row>
    <row r="47" spans="2:20" s="20" customFormat="1" ht="15">
      <c r="B47" s="39"/>
      <c r="C47" s="32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96"/>
      <c r="P47" s="97"/>
      <c r="R47" s="40"/>
      <c r="T47" s="97"/>
    </row>
    <row r="48" spans="2:18" ht="15">
      <c r="B48" s="34" t="s">
        <v>102</v>
      </c>
      <c r="D48" s="30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96"/>
      <c r="P48" s="96"/>
      <c r="R48" s="31"/>
    </row>
    <row r="49" spans="2:18" ht="15">
      <c r="B49" s="34" t="s">
        <v>103</v>
      </c>
      <c r="D49" s="30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96"/>
      <c r="P49" s="96"/>
      <c r="R49" s="31"/>
    </row>
    <row r="50" spans="2:24" ht="15">
      <c r="B50" s="34" t="s">
        <v>104</v>
      </c>
      <c r="D50" s="30"/>
      <c r="E50" s="31"/>
      <c r="F50" s="31"/>
      <c r="G50" s="31"/>
      <c r="H50" s="31"/>
      <c r="I50" s="31"/>
      <c r="J50" s="31"/>
      <c r="K50" s="31"/>
      <c r="L50" s="111"/>
      <c r="M50" s="111"/>
      <c r="N50" s="111"/>
      <c r="O50" s="96"/>
      <c r="P50" s="96"/>
      <c r="R50" s="31"/>
      <c r="V50" s="111"/>
      <c r="W50" s="111"/>
      <c r="X50" s="114"/>
    </row>
    <row r="51" spans="2:20" s="20" customFormat="1" ht="15">
      <c r="B51" s="39"/>
      <c r="C51" s="32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97"/>
      <c r="P51" s="97"/>
      <c r="R51" s="40"/>
      <c r="T51" s="97"/>
    </row>
    <row r="52" spans="2:20" s="20" customFormat="1" ht="15">
      <c r="B52" s="39"/>
      <c r="C52" s="32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97"/>
      <c r="P52" s="97"/>
      <c r="R52" s="40"/>
      <c r="T52" s="97"/>
    </row>
    <row r="53" spans="1:2" ht="15">
      <c r="A53" s="10"/>
      <c r="B53" s="4" t="s">
        <v>37</v>
      </c>
    </row>
    <row r="54" spans="2:24" ht="30">
      <c r="B54" s="12" t="s">
        <v>1</v>
      </c>
      <c r="C54" s="13"/>
      <c r="D54" s="14" t="s">
        <v>2</v>
      </c>
      <c r="E54" s="14" t="s">
        <v>3</v>
      </c>
      <c r="F54" s="14" t="s">
        <v>4</v>
      </c>
      <c r="G54" s="14" t="s">
        <v>5</v>
      </c>
      <c r="H54" s="14" t="s">
        <v>6</v>
      </c>
      <c r="I54" s="14" t="s">
        <v>7</v>
      </c>
      <c r="J54" s="14" t="s">
        <v>8</v>
      </c>
      <c r="K54" s="14" t="s">
        <v>9</v>
      </c>
      <c r="L54" s="14" t="s">
        <v>95</v>
      </c>
      <c r="M54" s="14" t="s">
        <v>97</v>
      </c>
      <c r="N54" s="15" t="s">
        <v>116</v>
      </c>
      <c r="O54" s="93" t="s">
        <v>10</v>
      </c>
      <c r="P54" s="93" t="s">
        <v>11</v>
      </c>
      <c r="R54" s="14" t="s">
        <v>12</v>
      </c>
      <c r="S54" s="14" t="s">
        <v>13</v>
      </c>
      <c r="T54" s="93" t="s">
        <v>11</v>
      </c>
      <c r="V54" s="14" t="s">
        <v>118</v>
      </c>
      <c r="W54" s="15" t="s">
        <v>119</v>
      </c>
      <c r="X54" s="93" t="s">
        <v>11</v>
      </c>
    </row>
    <row r="55" spans="2:24" s="29" customFormat="1" ht="15">
      <c r="B55" s="16" t="s">
        <v>38</v>
      </c>
      <c r="C55" s="17"/>
      <c r="D55" s="41">
        <v>3.0839632040000002</v>
      </c>
      <c r="E55" s="41">
        <v>3.4933943789999997</v>
      </c>
      <c r="F55" s="41">
        <v>3.313</v>
      </c>
      <c r="G55" s="41">
        <v>4.21960781</v>
      </c>
      <c r="H55" s="41">
        <v>3.387841676</v>
      </c>
      <c r="I55" s="41">
        <v>3.492899525</v>
      </c>
      <c r="J55" s="41">
        <v>3.4966029400000003</v>
      </c>
      <c r="K55" s="41">
        <v>3.6039525599999997</v>
      </c>
      <c r="L55" s="41">
        <v>3.47389613</v>
      </c>
      <c r="M55" s="41">
        <v>3.64599995</v>
      </c>
      <c r="N55" s="85">
        <v>3.67809875</v>
      </c>
      <c r="O55" s="47">
        <f>N55/M55-1</f>
        <v>0.008803839945197955</v>
      </c>
      <c r="P55" s="47">
        <f>N55/J55-1</f>
        <v>0.05190632540050433</v>
      </c>
      <c r="Q55" s="1"/>
      <c r="R55" s="18">
        <f>SUM(D55:G55)</f>
        <v>14.109965393</v>
      </c>
      <c r="S55" s="18">
        <f>SUM(H55:K55)</f>
        <v>13.981296701</v>
      </c>
      <c r="T55" s="47">
        <f>S55/R55-1</f>
        <v>-0.009118994158825666</v>
      </c>
      <c r="V55" s="41">
        <f>SUM(H55:J55)</f>
        <v>10.377344141</v>
      </c>
      <c r="W55" s="85">
        <f>SUM(L55:N55)</f>
        <v>10.79799483</v>
      </c>
      <c r="X55" s="47">
        <f>W55/V55-1</f>
        <v>0.04053548608242119</v>
      </c>
    </row>
    <row r="56" spans="2:24" s="29" customFormat="1" ht="15">
      <c r="B56" s="16" t="s">
        <v>39</v>
      </c>
      <c r="C56" s="17"/>
      <c r="D56" s="41">
        <v>2.850286154</v>
      </c>
      <c r="E56" s="41">
        <v>2.8596698500000004</v>
      </c>
      <c r="F56" s="41">
        <v>2.572</v>
      </c>
      <c r="G56" s="41">
        <v>3.00446664</v>
      </c>
      <c r="H56" s="41">
        <v>2.62142865</v>
      </c>
      <c r="I56" s="41">
        <v>2.74323046</v>
      </c>
      <c r="J56" s="41">
        <v>2.77531907</v>
      </c>
      <c r="K56" s="41">
        <v>2.90080188</v>
      </c>
      <c r="L56" s="41">
        <v>2.7932612999999997</v>
      </c>
      <c r="M56" s="41">
        <v>2.5758159000000003</v>
      </c>
      <c r="N56" s="85">
        <v>2.9774765</v>
      </c>
      <c r="O56" s="47">
        <f>N56/M56-1</f>
        <v>0.15593529025113928</v>
      </c>
      <c r="P56" s="47">
        <f>N56/J56-1</f>
        <v>0.07284114903588357</v>
      </c>
      <c r="Q56" s="1"/>
      <c r="R56" s="18">
        <f>SUM(D56:G56)</f>
        <v>11.286422644000002</v>
      </c>
      <c r="S56" s="18">
        <f>SUM(H56:K56)</f>
        <v>11.04078006</v>
      </c>
      <c r="T56" s="47">
        <f>S56/R56-1</f>
        <v>-0.021764432517560328</v>
      </c>
      <c r="V56" s="41">
        <f>SUM(H56:J56)</f>
        <v>8.13997818</v>
      </c>
      <c r="W56" s="85">
        <f>SUM(L56:N56)</f>
        <v>8.3465537</v>
      </c>
      <c r="X56" s="47">
        <f>W56/V56-1</f>
        <v>0.025377896037554137</v>
      </c>
    </row>
    <row r="57" spans="2:24" s="29" customFormat="1" ht="15">
      <c r="B57" s="16" t="s">
        <v>40</v>
      </c>
      <c r="C57" s="17"/>
      <c r="D57" s="41">
        <v>0.3981425</v>
      </c>
      <c r="E57" s="41">
        <v>0.4164683</v>
      </c>
      <c r="F57" s="41">
        <v>0.464</v>
      </c>
      <c r="G57" s="41">
        <v>0.44616205000000003</v>
      </c>
      <c r="H57" s="41">
        <v>0.35910546</v>
      </c>
      <c r="I57" s="41">
        <v>0.37033715</v>
      </c>
      <c r="J57" s="41">
        <v>0.3637426</v>
      </c>
      <c r="K57" s="41">
        <v>0.35984689000000003</v>
      </c>
      <c r="L57" s="41">
        <v>0.39726484999999995</v>
      </c>
      <c r="M57" s="41">
        <v>0.3576008</v>
      </c>
      <c r="N57" s="85">
        <v>0.32633999999999996</v>
      </c>
      <c r="O57" s="47">
        <f>N57/M57-1</f>
        <v>-0.08741814895268696</v>
      </c>
      <c r="P57" s="47">
        <f>N57/J57-1</f>
        <v>-0.1028271090600883</v>
      </c>
      <c r="Q57" s="1"/>
      <c r="R57" s="18">
        <f>SUM(D57:G57)</f>
        <v>1.7247728500000001</v>
      </c>
      <c r="S57" s="18">
        <f>SUM(H57:K57)</f>
        <v>1.4530321000000002</v>
      </c>
      <c r="T57" s="47">
        <f>S57/R57-1</f>
        <v>-0.1575516161446998</v>
      </c>
      <c r="V57" s="41">
        <f>SUM(H57:J57)</f>
        <v>1.0931852100000001</v>
      </c>
      <c r="W57" s="85">
        <f>SUM(L57:N57)</f>
        <v>1.0812056499999998</v>
      </c>
      <c r="X57" s="47">
        <f>W57/V57-1</f>
        <v>-0.010958399263378604</v>
      </c>
    </row>
    <row r="58" spans="2:24" s="29" customFormat="1" ht="15">
      <c r="B58" s="16" t="s">
        <v>39</v>
      </c>
      <c r="C58" s="17"/>
      <c r="D58" s="41">
        <v>0.15021879999999999</v>
      </c>
      <c r="E58" s="41">
        <v>0.1503854</v>
      </c>
      <c r="F58" s="41">
        <v>0.154</v>
      </c>
      <c r="G58" s="41">
        <v>0.1499137</v>
      </c>
      <c r="H58" s="41">
        <v>0.15000041000000003</v>
      </c>
      <c r="I58" s="41">
        <v>0.15003085000000002</v>
      </c>
      <c r="J58" s="41">
        <v>0.1499144</v>
      </c>
      <c r="K58" s="41">
        <v>0.14995034000000002</v>
      </c>
      <c r="L58" s="41">
        <v>0.14720204999999997</v>
      </c>
      <c r="M58" s="41">
        <v>0.13262190000000001</v>
      </c>
      <c r="N58" s="85">
        <v>0.17360915</v>
      </c>
      <c r="O58" s="47">
        <f>N58/M58-1</f>
        <v>0.3090534067148787</v>
      </c>
      <c r="P58" s="47">
        <f>N58/J58-1</f>
        <v>0.1580551968323256</v>
      </c>
      <c r="Q58" s="1"/>
      <c r="R58" s="18">
        <f>SUM(D58:G58)</f>
        <v>0.6045179</v>
      </c>
      <c r="S58" s="18">
        <f>SUM(H58:K58)</f>
        <v>0.599896</v>
      </c>
      <c r="T58" s="47">
        <f>S58/R58-1</f>
        <v>-0.007645596598545801</v>
      </c>
      <c r="V58" s="41">
        <f>SUM(H58:J58)</f>
        <v>0.44994566</v>
      </c>
      <c r="W58" s="85">
        <f>SUM(L58:N58)</f>
        <v>0.4534331</v>
      </c>
      <c r="X58" s="47">
        <f>W58/V58-1</f>
        <v>0.007750802619142849</v>
      </c>
    </row>
    <row r="59" spans="12:15" ht="15">
      <c r="L59" s="30"/>
      <c r="M59" s="30"/>
      <c r="N59" s="30"/>
      <c r="O59" s="96"/>
    </row>
    <row r="60" spans="12:15" ht="15">
      <c r="L60" s="30"/>
      <c r="M60" s="30"/>
      <c r="N60" s="30"/>
      <c r="O60" s="96"/>
    </row>
    <row r="61" spans="1:19" ht="17.25">
      <c r="A61" s="10"/>
      <c r="B61" s="42" t="s">
        <v>105</v>
      </c>
      <c r="C61" s="42"/>
      <c r="D61" s="11"/>
      <c r="E61" s="11"/>
      <c r="F61" s="11"/>
      <c r="G61" s="11"/>
      <c r="H61" s="11"/>
      <c r="I61" s="11"/>
      <c r="J61" s="11"/>
      <c r="K61" s="42"/>
      <c r="L61" s="42"/>
      <c r="M61" s="42"/>
      <c r="N61" s="42"/>
      <c r="O61" s="92"/>
      <c r="P61" s="92"/>
      <c r="R61" s="11"/>
      <c r="S61" s="11"/>
    </row>
    <row r="62" spans="2:24" ht="30">
      <c r="B62" s="12" t="s">
        <v>1</v>
      </c>
      <c r="C62" s="13"/>
      <c r="D62" s="14" t="s">
        <v>2</v>
      </c>
      <c r="E62" s="14" t="s">
        <v>3</v>
      </c>
      <c r="F62" s="14" t="s">
        <v>4</v>
      </c>
      <c r="G62" s="14" t="s">
        <v>5</v>
      </c>
      <c r="H62" s="14" t="s">
        <v>6</v>
      </c>
      <c r="I62" s="14" t="s">
        <v>7</v>
      </c>
      <c r="J62" s="14" t="s">
        <v>8</v>
      </c>
      <c r="K62" s="14" t="s">
        <v>9</v>
      </c>
      <c r="L62" s="14" t="s">
        <v>95</v>
      </c>
      <c r="M62" s="14" t="s">
        <v>97</v>
      </c>
      <c r="N62" s="15" t="s">
        <v>116</v>
      </c>
      <c r="O62" s="93" t="s">
        <v>10</v>
      </c>
      <c r="P62" s="93" t="s">
        <v>11</v>
      </c>
      <c r="R62" s="14" t="s">
        <v>12</v>
      </c>
      <c r="S62" s="14" t="s">
        <v>13</v>
      </c>
      <c r="T62" s="93" t="s">
        <v>11</v>
      </c>
      <c r="V62" s="14" t="s">
        <v>118</v>
      </c>
      <c r="W62" s="15" t="s">
        <v>119</v>
      </c>
      <c r="X62" s="93" t="s">
        <v>11</v>
      </c>
    </row>
    <row r="63" spans="2:24" ht="15">
      <c r="B63" s="16" t="s">
        <v>41</v>
      </c>
      <c r="C63" s="18">
        <v>0.09023068909</v>
      </c>
      <c r="D63" s="18">
        <v>0</v>
      </c>
      <c r="E63" s="18">
        <v>0.0019055799999999998</v>
      </c>
      <c r="F63" s="18">
        <v>0</v>
      </c>
      <c r="G63" s="18">
        <v>0</v>
      </c>
      <c r="H63" s="18">
        <v>0</v>
      </c>
      <c r="I63" s="18">
        <v>0.00109443</v>
      </c>
      <c r="J63" s="18">
        <v>0.03445725</v>
      </c>
      <c r="K63" s="18">
        <v>0.08427352</v>
      </c>
      <c r="L63" s="18">
        <v>0.08616201</v>
      </c>
      <c r="M63" s="18">
        <v>0.08383768000000001</v>
      </c>
      <c r="N63" s="85">
        <v>0.06507554</v>
      </c>
      <c r="O63" s="47">
        <f aca="true" t="shared" si="18" ref="O63:O73">N63/M63-1</f>
        <v>-0.22379125949095924</v>
      </c>
      <c r="P63" s="47">
        <f aca="true" t="shared" si="19" ref="P63:P73">N63/J63-1</f>
        <v>0.8885877427827236</v>
      </c>
      <c r="R63" s="18">
        <f aca="true" t="shared" si="20" ref="R63:R73">SUM(D63:G63)</f>
        <v>0.0019055799999999998</v>
      </c>
      <c r="S63" s="18">
        <f aca="true" t="shared" si="21" ref="S63:S73">SUM(H63:K63)</f>
        <v>0.1198252</v>
      </c>
      <c r="T63" s="47"/>
      <c r="V63" s="18">
        <f aca="true" t="shared" si="22" ref="V63:V73">SUM(H63:J63)</f>
        <v>0.03555168</v>
      </c>
      <c r="W63" s="85">
        <f aca="true" t="shared" si="23" ref="W63:W73">SUM(L63:N63)</f>
        <v>0.23507523000000002</v>
      </c>
      <c r="X63" s="47">
        <f aca="true" t="shared" si="24" ref="X63:X73">W63/V63-1</f>
        <v>5.612211574811655</v>
      </c>
    </row>
    <row r="64" spans="2:24" ht="15">
      <c r="B64" s="16" t="s">
        <v>42</v>
      </c>
      <c r="C64" s="18">
        <v>1.1928650119</v>
      </c>
      <c r="D64" s="18"/>
      <c r="E64" s="18"/>
      <c r="F64" s="18"/>
      <c r="G64" s="18"/>
      <c r="H64" s="18"/>
      <c r="I64" s="18">
        <v>0.00109443</v>
      </c>
      <c r="J64" s="18">
        <v>0.03445725</v>
      </c>
      <c r="K64" s="18">
        <v>0.08427352</v>
      </c>
      <c r="L64" s="18">
        <f>L63</f>
        <v>0.08616201</v>
      </c>
      <c r="M64" s="18">
        <v>0.08383768000000001</v>
      </c>
      <c r="N64" s="85">
        <v>0.06507554</v>
      </c>
      <c r="O64" s="47">
        <f t="shared" si="18"/>
        <v>-0.22379125949095924</v>
      </c>
      <c r="P64" s="47">
        <f t="shared" si="19"/>
        <v>0.8885877427827236</v>
      </c>
      <c r="R64" s="18">
        <f t="shared" si="20"/>
        <v>0</v>
      </c>
      <c r="S64" s="18">
        <f t="shared" si="21"/>
        <v>0.1198252</v>
      </c>
      <c r="T64" s="47"/>
      <c r="V64" s="18">
        <f t="shared" si="22"/>
        <v>0.03555168</v>
      </c>
      <c r="W64" s="85">
        <f t="shared" si="23"/>
        <v>0.23507523000000002</v>
      </c>
      <c r="X64" s="47">
        <f t="shared" si="24"/>
        <v>5.612211574811655</v>
      </c>
    </row>
    <row r="65" spans="2:24" ht="15">
      <c r="B65" s="16" t="s">
        <v>43</v>
      </c>
      <c r="C65" s="18"/>
      <c r="D65" s="18">
        <v>0.29817887000000004</v>
      </c>
      <c r="E65" s="18">
        <v>0.3617776799999999</v>
      </c>
      <c r="F65" s="18">
        <v>0.34232183000000005</v>
      </c>
      <c r="G65" s="18">
        <v>0.31181044</v>
      </c>
      <c r="H65" s="18">
        <v>0.331088916</v>
      </c>
      <c r="I65" s="18">
        <v>0.36377274600000004</v>
      </c>
      <c r="J65" s="18">
        <v>0.4276753050000001</v>
      </c>
      <c r="K65" s="18">
        <v>0.445026839</v>
      </c>
      <c r="L65" s="18">
        <v>0.457742174</v>
      </c>
      <c r="M65" s="18">
        <v>0.539421194</v>
      </c>
      <c r="N65" s="85">
        <v>0.4354655010000003</v>
      </c>
      <c r="O65" s="47">
        <f t="shared" si="18"/>
        <v>-0.19271710892397687</v>
      </c>
      <c r="P65" s="47">
        <f t="shared" si="19"/>
        <v>0.01821521118690783</v>
      </c>
      <c r="R65" s="18">
        <f t="shared" si="20"/>
        <v>1.3140888199999998</v>
      </c>
      <c r="S65" s="18">
        <f t="shared" si="21"/>
        <v>1.5675638060000003</v>
      </c>
      <c r="T65" s="47">
        <f aca="true" t="shared" si="25" ref="T65:T73">S65/R65-1</f>
        <v>0.19289029945479674</v>
      </c>
      <c r="V65" s="18">
        <f t="shared" si="22"/>
        <v>1.1225369670000003</v>
      </c>
      <c r="W65" s="85">
        <f t="shared" si="23"/>
        <v>1.4326288690000004</v>
      </c>
      <c r="X65" s="47">
        <f t="shared" si="24"/>
        <v>0.2762420402320702</v>
      </c>
    </row>
    <row r="66" spans="2:24" ht="15">
      <c r="B66" s="16" t="s">
        <v>42</v>
      </c>
      <c r="C66" s="18"/>
      <c r="D66" s="18"/>
      <c r="E66" s="18"/>
      <c r="F66" s="18"/>
      <c r="G66" s="18"/>
      <c r="H66" s="18"/>
      <c r="I66" s="18">
        <v>0.0008252670000000001</v>
      </c>
      <c r="J66" s="18">
        <v>0.051852229</v>
      </c>
      <c r="K66" s="18">
        <v>0.14130264599999998</v>
      </c>
      <c r="L66" s="18">
        <v>0.103647924</v>
      </c>
      <c r="M66" s="18">
        <v>0.214171836</v>
      </c>
      <c r="N66" s="85">
        <v>0.14910075</v>
      </c>
      <c r="O66" s="47">
        <f t="shared" si="18"/>
        <v>-0.30382653114109737</v>
      </c>
      <c r="P66" s="47">
        <f t="shared" si="19"/>
        <v>1.875493549177992</v>
      </c>
      <c r="R66" s="18">
        <f t="shared" si="20"/>
        <v>0</v>
      </c>
      <c r="S66" s="18">
        <f t="shared" si="21"/>
        <v>0.19398014199999997</v>
      </c>
      <c r="T66" s="47"/>
      <c r="V66" s="18">
        <f t="shared" si="22"/>
        <v>0.052677496</v>
      </c>
      <c r="W66" s="85">
        <f t="shared" si="23"/>
        <v>0.46692051</v>
      </c>
      <c r="X66" s="47">
        <f t="shared" si="24"/>
        <v>7.863756735893446</v>
      </c>
    </row>
    <row r="67" spans="2:24" ht="15">
      <c r="B67" s="16" t="s">
        <v>44</v>
      </c>
      <c r="C67" s="18"/>
      <c r="D67" s="18">
        <v>0.027447739999999998</v>
      </c>
      <c r="E67" s="18">
        <v>0.034156970000000036</v>
      </c>
      <c r="F67" s="18">
        <v>0.023830229999999994</v>
      </c>
      <c r="G67" s="18">
        <v>0.021843229999999998</v>
      </c>
      <c r="H67" s="18">
        <v>0.028410858999999997</v>
      </c>
      <c r="I67" s="18">
        <v>0.026255124000000043</v>
      </c>
      <c r="J67" s="18">
        <v>0.027593334000000004</v>
      </c>
      <c r="K67" s="18">
        <v>0.027094109999999998</v>
      </c>
      <c r="L67" s="18">
        <v>0.03242159999999998</v>
      </c>
      <c r="M67" s="18">
        <v>0.028506460000000004</v>
      </c>
      <c r="N67" s="85">
        <v>0.023658260000000007</v>
      </c>
      <c r="O67" s="47">
        <f t="shared" si="18"/>
        <v>-0.17007373065613884</v>
      </c>
      <c r="P67" s="47">
        <f t="shared" si="19"/>
        <v>-0.14260958824330527</v>
      </c>
      <c r="R67" s="18">
        <f t="shared" si="20"/>
        <v>0.10727817000000003</v>
      </c>
      <c r="S67" s="18">
        <f t="shared" si="21"/>
        <v>0.10935342700000006</v>
      </c>
      <c r="T67" s="47">
        <f t="shared" si="25"/>
        <v>0.019344634607395106</v>
      </c>
      <c r="V67" s="18">
        <f t="shared" si="22"/>
        <v>0.08225931700000005</v>
      </c>
      <c r="W67" s="85">
        <f t="shared" si="23"/>
        <v>0.08458631999999999</v>
      </c>
      <c r="X67" s="47">
        <f t="shared" si="24"/>
        <v>0.02828862534805565</v>
      </c>
    </row>
    <row r="68" spans="2:24" ht="15">
      <c r="B68" s="16" t="s">
        <v>19</v>
      </c>
      <c r="C68" s="18"/>
      <c r="D68" s="18">
        <v>0.06258569600000001</v>
      </c>
      <c r="E68" s="18">
        <v>0.07676969</v>
      </c>
      <c r="F68" s="18">
        <v>0.07850676</v>
      </c>
      <c r="G68" s="18">
        <v>0.06703823999999994</v>
      </c>
      <c r="H68" s="18">
        <v>0.07051975999999992</v>
      </c>
      <c r="I68" s="18">
        <v>0.07799776999999994</v>
      </c>
      <c r="J68" s="18">
        <v>0.0800549999999999</v>
      </c>
      <c r="K68" s="18">
        <v>0.07676999999999994</v>
      </c>
      <c r="L68" s="18">
        <v>0.07736015999999993</v>
      </c>
      <c r="M68" s="18">
        <v>0.08695453999999993</v>
      </c>
      <c r="N68" s="85">
        <v>0.08421024999999988</v>
      </c>
      <c r="O68" s="47">
        <f t="shared" si="18"/>
        <v>-0.03156005425363706</v>
      </c>
      <c r="P68" s="47">
        <f t="shared" si="19"/>
        <v>0.05190494035350657</v>
      </c>
      <c r="R68" s="18">
        <f t="shared" si="20"/>
        <v>0.284900386</v>
      </c>
      <c r="S68" s="18">
        <f t="shared" si="21"/>
        <v>0.30534252999999967</v>
      </c>
      <c r="T68" s="47">
        <f t="shared" si="25"/>
        <v>0.07175189997811948</v>
      </c>
      <c r="V68" s="18">
        <f t="shared" si="22"/>
        <v>0.22857252999999975</v>
      </c>
      <c r="W68" s="85">
        <f t="shared" si="23"/>
        <v>0.24852494999999974</v>
      </c>
      <c r="X68" s="47">
        <f t="shared" si="24"/>
        <v>0.08729141686448516</v>
      </c>
    </row>
    <row r="69" spans="2:24" ht="15">
      <c r="B69" s="36" t="s">
        <v>45</v>
      </c>
      <c r="C69" s="38"/>
      <c r="D69" s="38">
        <v>0.38821230600000006</v>
      </c>
      <c r="E69" s="38">
        <v>0.4746099199999999</v>
      </c>
      <c r="F69" s="38">
        <v>0.44465882000000007</v>
      </c>
      <c r="G69" s="38">
        <v>0.40069190999999993</v>
      </c>
      <c r="H69" s="38">
        <v>0.43001953499999995</v>
      </c>
      <c r="I69" s="38">
        <v>0.46912007</v>
      </c>
      <c r="J69" s="38">
        <v>0.569780889</v>
      </c>
      <c r="K69" s="38">
        <v>0.6331644689999999</v>
      </c>
      <c r="L69" s="38">
        <f>L63+L65+L67+L68</f>
        <v>0.6536859439999998</v>
      </c>
      <c r="M69" s="38">
        <f>M63+M65+M67+M68</f>
        <v>0.7387198739999999</v>
      </c>
      <c r="N69" s="88">
        <f>N63+N65+N67+N68</f>
        <v>0.6084095510000003</v>
      </c>
      <c r="O69" s="43">
        <f t="shared" si="18"/>
        <v>-0.1764001857624311</v>
      </c>
      <c r="P69" s="43">
        <f t="shared" si="19"/>
        <v>0.06779564345830535</v>
      </c>
      <c r="Q69" s="24"/>
      <c r="R69" s="38">
        <f t="shared" si="20"/>
        <v>1.708172956</v>
      </c>
      <c r="S69" s="38">
        <f t="shared" si="21"/>
        <v>2.102084963</v>
      </c>
      <c r="T69" s="43">
        <f t="shared" si="25"/>
        <v>0.23060428723940052</v>
      </c>
      <c r="V69" s="38">
        <f t="shared" si="22"/>
        <v>1.468920494</v>
      </c>
      <c r="W69" s="88">
        <f t="shared" si="23"/>
        <v>2.000815369</v>
      </c>
      <c r="X69" s="43">
        <f t="shared" si="24"/>
        <v>0.3620991586492224</v>
      </c>
    </row>
    <row r="70" spans="2:24" s="24" customFormat="1" ht="15">
      <c r="B70" s="36" t="s">
        <v>46</v>
      </c>
      <c r="C70" s="38"/>
      <c r="D70" s="38">
        <v>0.50443</v>
      </c>
      <c r="E70" s="38">
        <v>0.951173</v>
      </c>
      <c r="F70" s="38">
        <v>1.02471</v>
      </c>
      <c r="G70" s="38">
        <v>0.821680176</v>
      </c>
      <c r="H70" s="38">
        <v>0.46810774899999996</v>
      </c>
      <c r="I70" s="38">
        <v>0.97618248</v>
      </c>
      <c r="J70" s="38">
        <v>1.143734041</v>
      </c>
      <c r="K70" s="38">
        <v>1.267</v>
      </c>
      <c r="L70" s="38">
        <v>0.619768272</v>
      </c>
      <c r="M70" s="38">
        <v>1.1794342660000001</v>
      </c>
      <c r="N70" s="88">
        <v>1.504709816009703</v>
      </c>
      <c r="O70" s="43">
        <f t="shared" si="18"/>
        <v>0.27578946905863666</v>
      </c>
      <c r="P70" s="43">
        <f t="shared" si="19"/>
        <v>0.3156116387810677</v>
      </c>
      <c r="R70" s="38">
        <f t="shared" si="20"/>
        <v>3.301993176</v>
      </c>
      <c r="S70" s="38">
        <f t="shared" si="21"/>
        <v>3.85502427</v>
      </c>
      <c r="T70" s="43">
        <f t="shared" si="25"/>
        <v>0.16748402086946057</v>
      </c>
      <c r="V70" s="38">
        <f t="shared" si="22"/>
        <v>2.58802427</v>
      </c>
      <c r="W70" s="88">
        <f t="shared" si="23"/>
        <v>3.303912354009703</v>
      </c>
      <c r="X70" s="43">
        <f t="shared" si="24"/>
        <v>0.2766156764092875</v>
      </c>
    </row>
    <row r="71" spans="2:24" ht="15">
      <c r="B71" s="16" t="s">
        <v>47</v>
      </c>
      <c r="C71" s="18"/>
      <c r="D71" s="18">
        <v>0.270205</v>
      </c>
      <c r="E71" s="18">
        <v>0.434331</v>
      </c>
      <c r="F71" s="18">
        <v>0.595244</v>
      </c>
      <c r="G71" s="18">
        <v>0.51501072</v>
      </c>
      <c r="H71" s="18">
        <v>0.25696794</v>
      </c>
      <c r="I71" s="18">
        <v>0.5187337</v>
      </c>
      <c r="J71" s="18">
        <v>0.64069463</v>
      </c>
      <c r="K71" s="18">
        <v>0.533</v>
      </c>
      <c r="L71" s="18">
        <v>0.25916222</v>
      </c>
      <c r="M71" s="18">
        <v>0.48004657000000006</v>
      </c>
      <c r="N71" s="85">
        <v>0.70687609</v>
      </c>
      <c r="O71" s="47">
        <f t="shared" si="18"/>
        <v>0.4725156561372783</v>
      </c>
      <c r="P71" s="47">
        <f t="shared" si="19"/>
        <v>0.1032964175148463</v>
      </c>
      <c r="R71" s="18">
        <f t="shared" si="20"/>
        <v>1.8147907200000002</v>
      </c>
      <c r="S71" s="18">
        <f t="shared" si="21"/>
        <v>1.9493962699999998</v>
      </c>
      <c r="T71" s="47">
        <f t="shared" si="25"/>
        <v>0.07417138985590555</v>
      </c>
      <c r="V71" s="18">
        <f t="shared" si="22"/>
        <v>1.41639627</v>
      </c>
      <c r="W71" s="85">
        <f t="shared" si="23"/>
        <v>1.44608488</v>
      </c>
      <c r="X71" s="47">
        <f t="shared" si="24"/>
        <v>0.02096066660779905</v>
      </c>
    </row>
    <row r="72" spans="2:24" ht="15">
      <c r="B72" s="16" t="s">
        <v>48</v>
      </c>
      <c r="C72" s="18"/>
      <c r="D72" s="18"/>
      <c r="E72" s="18"/>
      <c r="F72" s="18"/>
      <c r="G72" s="18"/>
      <c r="H72" s="18">
        <v>0.00234448</v>
      </c>
      <c r="I72" s="18">
        <v>0.044882040000000005</v>
      </c>
      <c r="J72" s="18">
        <v>0.05804584</v>
      </c>
      <c r="K72" s="18">
        <v>0.344</v>
      </c>
      <c r="L72" s="18">
        <v>0.12438717</v>
      </c>
      <c r="M72" s="18">
        <v>0.29353799</v>
      </c>
      <c r="N72" s="85">
        <v>0.33620236</v>
      </c>
      <c r="O72" s="47">
        <f t="shared" si="18"/>
        <v>0.1453453094776589</v>
      </c>
      <c r="P72" s="47">
        <f t="shared" si="19"/>
        <v>4.792014724913964</v>
      </c>
      <c r="R72" s="18">
        <f t="shared" si="20"/>
        <v>0</v>
      </c>
      <c r="S72" s="18">
        <f t="shared" si="21"/>
        <v>0.44927236</v>
      </c>
      <c r="T72" s="47"/>
      <c r="V72" s="18">
        <f t="shared" si="22"/>
        <v>0.10527236000000001</v>
      </c>
      <c r="W72" s="85">
        <f t="shared" si="23"/>
        <v>0.7541275199999999</v>
      </c>
      <c r="X72" s="47">
        <f t="shared" si="24"/>
        <v>6.163585199381869</v>
      </c>
    </row>
    <row r="73" spans="2:24" ht="15">
      <c r="B73" s="16" t="s">
        <v>49</v>
      </c>
      <c r="C73" s="18"/>
      <c r="D73" s="18">
        <v>0.214734</v>
      </c>
      <c r="E73" s="18">
        <v>0.488588</v>
      </c>
      <c r="F73" s="18">
        <v>0.407396</v>
      </c>
      <c r="G73" s="18">
        <v>0.2833142</v>
      </c>
      <c r="H73" s="18">
        <v>0.19375819000000002</v>
      </c>
      <c r="I73" s="18">
        <v>0.38880631</v>
      </c>
      <c r="J73" s="18">
        <v>0.41813194200000003</v>
      </c>
      <c r="K73" s="18">
        <v>0.367</v>
      </c>
      <c r="L73" s="18">
        <v>0.22391994</v>
      </c>
      <c r="M73" s="18">
        <v>0.38885502000000005</v>
      </c>
      <c r="N73" s="85">
        <v>0.4353622199999999</v>
      </c>
      <c r="O73" s="47">
        <f t="shared" si="18"/>
        <v>0.11960035902326749</v>
      </c>
      <c r="P73" s="47">
        <f t="shared" si="19"/>
        <v>0.04120775350857997</v>
      </c>
      <c r="R73" s="18">
        <f t="shared" si="20"/>
        <v>1.3940321999999998</v>
      </c>
      <c r="S73" s="18">
        <f t="shared" si="21"/>
        <v>1.3676964420000002</v>
      </c>
      <c r="T73" s="47">
        <f t="shared" si="25"/>
        <v>-0.018891786000351796</v>
      </c>
      <c r="V73" s="18">
        <f t="shared" si="22"/>
        <v>1.0006964420000002</v>
      </c>
      <c r="W73" s="85">
        <f t="shared" si="23"/>
        <v>1.04813718</v>
      </c>
      <c r="X73" s="47">
        <f t="shared" si="24"/>
        <v>0.04740772127178183</v>
      </c>
    </row>
    <row r="74" spans="2:18" ht="15">
      <c r="B74" s="44"/>
      <c r="C74" s="17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98"/>
      <c r="P74" s="98"/>
      <c r="Q74" s="45"/>
      <c r="R74" s="45"/>
    </row>
    <row r="75" spans="2:24" ht="15">
      <c r="B75" s="34" t="s">
        <v>106</v>
      </c>
      <c r="D75" s="30"/>
      <c r="E75" s="31"/>
      <c r="F75" s="31"/>
      <c r="G75" s="31"/>
      <c r="H75" s="31"/>
      <c r="I75" s="31"/>
      <c r="J75" s="31"/>
      <c r="K75" s="111"/>
      <c r="L75" s="111"/>
      <c r="M75" s="111"/>
      <c r="N75" s="111"/>
      <c r="O75" s="96"/>
      <c r="P75" s="96"/>
      <c r="R75" s="31"/>
      <c r="V75" s="30"/>
      <c r="W75" s="30"/>
      <c r="X75" s="114"/>
    </row>
    <row r="76" spans="2:18" ht="15">
      <c r="B76" s="34"/>
      <c r="D76" s="30"/>
      <c r="E76" s="31"/>
      <c r="F76" s="31"/>
      <c r="G76" s="31"/>
      <c r="H76" s="31"/>
      <c r="I76" s="31"/>
      <c r="J76" s="31"/>
      <c r="K76" s="111"/>
      <c r="L76" s="111"/>
      <c r="M76" s="111"/>
      <c r="N76" s="114"/>
      <c r="O76" s="96"/>
      <c r="P76" s="96"/>
      <c r="R76" s="31"/>
    </row>
    <row r="77" spans="2:18" ht="15">
      <c r="B77" s="44"/>
      <c r="C77" s="17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98"/>
      <c r="P77" s="98"/>
      <c r="Q77" s="45"/>
      <c r="R77" s="45"/>
    </row>
    <row r="78" spans="1:18" ht="15">
      <c r="A78" s="10"/>
      <c r="B78" s="37" t="s">
        <v>50</v>
      </c>
      <c r="C78" s="17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98"/>
      <c r="P78" s="98"/>
      <c r="Q78" s="45"/>
      <c r="R78" s="45"/>
    </row>
    <row r="79" spans="2:18" ht="17.25">
      <c r="B79" s="46" t="s">
        <v>107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92"/>
      <c r="P79" s="92"/>
      <c r="R79" s="11"/>
    </row>
    <row r="80" spans="2:24" ht="30">
      <c r="B80" s="12" t="s">
        <v>1</v>
      </c>
      <c r="C80" s="13"/>
      <c r="D80" s="14" t="s">
        <v>2</v>
      </c>
      <c r="E80" s="14" t="s">
        <v>3</v>
      </c>
      <c r="F80" s="14" t="s">
        <v>4</v>
      </c>
      <c r="G80" s="14" t="s">
        <v>5</v>
      </c>
      <c r="H80" s="14" t="s">
        <v>6</v>
      </c>
      <c r="I80" s="14" t="s">
        <v>7</v>
      </c>
      <c r="J80" s="14" t="s">
        <v>8</v>
      </c>
      <c r="K80" s="14" t="s">
        <v>9</v>
      </c>
      <c r="L80" s="14" t="s">
        <v>95</v>
      </c>
      <c r="M80" s="14" t="s">
        <v>97</v>
      </c>
      <c r="N80" s="15" t="s">
        <v>116</v>
      </c>
      <c r="O80" s="93" t="s">
        <v>10</v>
      </c>
      <c r="P80" s="93" t="s">
        <v>11</v>
      </c>
      <c r="R80" s="14" t="s">
        <v>12</v>
      </c>
      <c r="S80" s="14" t="s">
        <v>13</v>
      </c>
      <c r="T80" s="93" t="s">
        <v>11</v>
      </c>
      <c r="V80" s="14" t="s">
        <v>118</v>
      </c>
      <c r="W80" s="15" t="s">
        <v>119</v>
      </c>
      <c r="X80" s="93" t="s">
        <v>11</v>
      </c>
    </row>
    <row r="81" spans="2:24" s="29" customFormat="1" ht="15">
      <c r="B81" s="16" t="s">
        <v>28</v>
      </c>
      <c r="C81" s="17"/>
      <c r="D81" s="18">
        <v>0.24526955931792</v>
      </c>
      <c r="E81" s="18">
        <v>0.25676524528055994</v>
      </c>
      <c r="F81" s="18">
        <v>0.23763830483032</v>
      </c>
      <c r="G81" s="18">
        <v>0.22830320762640002</v>
      </c>
      <c r="H81" s="18">
        <v>0.2747838183552</v>
      </c>
      <c r="I81" s="18">
        <v>0.26792644006800004</v>
      </c>
      <c r="J81" s="18">
        <v>0.27511967468160003</v>
      </c>
      <c r="K81" s="18">
        <v>0.24510037403783994</v>
      </c>
      <c r="L81" s="18">
        <v>0.25158224454112</v>
      </c>
      <c r="M81" s="18">
        <v>0.3033939074514</v>
      </c>
      <c r="N81" s="85">
        <v>0.31193410168214997</v>
      </c>
      <c r="O81" s="47">
        <f>N81/M81-1</f>
        <v>0.028148865290309244</v>
      </c>
      <c r="P81" s="47">
        <f>N81/J81-1</f>
        <v>0.13381241106495123</v>
      </c>
      <c r="R81" s="18">
        <f>SUM(D81:G81)</f>
        <v>0.9679763170551999</v>
      </c>
      <c r="S81" s="18">
        <f>SUM(H81:K81)</f>
        <v>1.06293030714264</v>
      </c>
      <c r="T81" s="47">
        <f>S81/R81-1</f>
        <v>0.09809536495305093</v>
      </c>
      <c r="V81" s="18">
        <f>SUM(H81:J81)</f>
        <v>0.8178299331048</v>
      </c>
      <c r="W81" s="85">
        <f>SUM(L81:N81)</f>
        <v>0.86691025367467</v>
      </c>
      <c r="X81" s="47">
        <f>W81/V81-1</f>
        <v>0.0600128689146191</v>
      </c>
    </row>
    <row r="82" spans="2:24" s="29" customFormat="1" ht="15">
      <c r="B82" s="16" t="s">
        <v>29</v>
      </c>
      <c r="C82" s="17"/>
      <c r="D82" s="18">
        <v>0.10547154783879999</v>
      </c>
      <c r="E82" s="18">
        <v>0.12760794374968795</v>
      </c>
      <c r="F82" s="18">
        <v>0.10856564402023994</v>
      </c>
      <c r="G82" s="18">
        <v>0.10334396549096003</v>
      </c>
      <c r="H82" s="18">
        <v>0.116565638112</v>
      </c>
      <c r="I82" s="18">
        <v>0.110307622824</v>
      </c>
      <c r="J82" s="18">
        <v>0.11073926858400002</v>
      </c>
      <c r="K82" s="18">
        <v>0.12448741721599998</v>
      </c>
      <c r="L82" s="18">
        <v>0.13051269747616</v>
      </c>
      <c r="M82" s="18">
        <v>0.15646438326585002</v>
      </c>
      <c r="N82" s="85">
        <v>0.13805191156590002</v>
      </c>
      <c r="O82" s="47">
        <f>N82/M82-1</f>
        <v>-0.11767835794722181</v>
      </c>
      <c r="P82" s="47">
        <f>N82/J82-1</f>
        <v>0.24663918527854745</v>
      </c>
      <c r="R82" s="18">
        <f>SUM(D82:G82)</f>
        <v>0.4449891010996879</v>
      </c>
      <c r="S82" s="18">
        <f>SUM(H82:K82)</f>
        <v>0.462099946736</v>
      </c>
      <c r="T82" s="47">
        <f>S82/R82-1</f>
        <v>0.038452280278385764</v>
      </c>
      <c r="V82" s="18">
        <f>SUM(H82:J82)</f>
        <v>0.33761252952000004</v>
      </c>
      <c r="W82" s="85">
        <f>SUM(L82:N82)</f>
        <v>0.42502899230791</v>
      </c>
      <c r="X82" s="47">
        <f>W82/V82-1</f>
        <v>0.2589254104763059</v>
      </c>
    </row>
    <row r="83" spans="2:24" s="29" customFormat="1" ht="15">
      <c r="B83" s="16" t="s">
        <v>30</v>
      </c>
      <c r="C83" s="17"/>
      <c r="D83" s="18">
        <v>0.08243308852799999</v>
      </c>
      <c r="E83" s="18">
        <v>0.10191940084800001</v>
      </c>
      <c r="F83" s="18">
        <v>0.06858673913600001</v>
      </c>
      <c r="G83" s="18">
        <v>0.073313167776</v>
      </c>
      <c r="H83" s="18">
        <v>0.0829162656</v>
      </c>
      <c r="I83" s="18">
        <v>0.050637508992</v>
      </c>
      <c r="J83" s="18">
        <v>0.06494089502880002</v>
      </c>
      <c r="K83" s="18">
        <v>0.079562868121264</v>
      </c>
      <c r="L83" s="18">
        <v>0.07443210666527998</v>
      </c>
      <c r="M83" s="18">
        <v>0.07774543698525</v>
      </c>
      <c r="N83" s="85">
        <v>0.08131854840104999</v>
      </c>
      <c r="O83" s="47">
        <f>N83/M83-1</f>
        <v>0.045959114185413874</v>
      </c>
      <c r="P83" s="47">
        <f>N83/J83-1</f>
        <v>0.2521932191570011</v>
      </c>
      <c r="R83" s="18">
        <f>SUM(D83:G83)</f>
        <v>0.326252396288</v>
      </c>
      <c r="S83" s="18">
        <f>SUM(H83:K83)</f>
        <v>0.278057537742064</v>
      </c>
      <c r="T83" s="47">
        <f>S83/R83-1</f>
        <v>-0.14772261934098385</v>
      </c>
      <c r="V83" s="18">
        <f>SUM(H83:J83)</f>
        <v>0.1984946696208</v>
      </c>
      <c r="W83" s="85">
        <f>SUM(L83:N83)</f>
        <v>0.23349609205157998</v>
      </c>
      <c r="X83" s="47">
        <f>W83/V83-1</f>
        <v>0.17633431919177456</v>
      </c>
    </row>
    <row r="84" spans="2:24" s="39" customFormat="1" ht="17.25">
      <c r="B84" s="36" t="s">
        <v>108</v>
      </c>
      <c r="C84" s="37"/>
      <c r="D84" s="38">
        <v>0.43317419568472004</v>
      </c>
      <c r="E84" s="38">
        <v>0.4862925898782479</v>
      </c>
      <c r="F84" s="38">
        <v>0.41479068798655994</v>
      </c>
      <c r="G84" s="38">
        <v>0.4049603408933601</v>
      </c>
      <c r="H84" s="38">
        <v>0.4742657220671999</v>
      </c>
      <c r="I84" s="38">
        <v>0.42887157188400005</v>
      </c>
      <c r="J84" s="38">
        <v>0.45079983829440007</v>
      </c>
      <c r="K84" s="38">
        <v>0.44915065937510396</v>
      </c>
      <c r="L84" s="38">
        <f>L81+L82+L83</f>
        <v>0.45652704868256</v>
      </c>
      <c r="M84" s="38">
        <f>M81+M82+M83</f>
        <v>0.5376037277025001</v>
      </c>
      <c r="N84" s="88">
        <f>N81+N82+N83</f>
        <v>0.5313045616491</v>
      </c>
      <c r="O84" s="43">
        <f>N84/M84-1</f>
        <v>-0.011717117513898478</v>
      </c>
      <c r="P84" s="43">
        <f>N84/J84-1</f>
        <v>0.1785819703469489</v>
      </c>
      <c r="Q84" s="4"/>
      <c r="R84" s="38">
        <f>SUM(D84:G84)</f>
        <v>1.7392178144428878</v>
      </c>
      <c r="S84" s="38">
        <f>SUM(H84:K84)</f>
        <v>1.803087791620704</v>
      </c>
      <c r="T84" s="43">
        <f>S84/R84-1</f>
        <v>0.036723391772683245</v>
      </c>
      <c r="V84" s="38">
        <f>SUM(H84:J84)</f>
        <v>1.3539371322456</v>
      </c>
      <c r="W84" s="88">
        <f>SUM(L84:N84)</f>
        <v>1.52543533803416</v>
      </c>
      <c r="X84" s="43">
        <f>W84/V84-1</f>
        <v>0.12666629912433103</v>
      </c>
    </row>
    <row r="85" spans="2:19" ht="15">
      <c r="B85" s="44"/>
      <c r="C85" s="17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98"/>
      <c r="Q85" s="45"/>
      <c r="R85" s="45"/>
      <c r="S85" s="45"/>
    </row>
    <row r="86" spans="2:19" ht="15">
      <c r="B86" s="34" t="s">
        <v>109</v>
      </c>
      <c r="C86" s="17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98"/>
      <c r="P86" s="98"/>
      <c r="Q86" s="45"/>
      <c r="R86" s="45"/>
      <c r="S86" s="45"/>
    </row>
    <row r="87" spans="2:19" ht="15">
      <c r="B87" s="34" t="s">
        <v>122</v>
      </c>
      <c r="C87" s="17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98"/>
      <c r="P87" s="98"/>
      <c r="Q87" s="45"/>
      <c r="R87" s="45"/>
      <c r="S87" s="45"/>
    </row>
    <row r="88" spans="2:19" ht="15">
      <c r="B88" s="44"/>
      <c r="C88" s="17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98"/>
      <c r="P88" s="98"/>
      <c r="Q88" s="45"/>
      <c r="R88" s="45"/>
      <c r="S88" s="45"/>
    </row>
    <row r="89" spans="2:19" ht="15">
      <c r="B89" s="44"/>
      <c r="C89" s="17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98"/>
      <c r="P89" s="98"/>
      <c r="Q89" s="45"/>
      <c r="R89" s="45"/>
      <c r="S89" s="45"/>
    </row>
    <row r="90" spans="2:19" ht="15">
      <c r="B90" s="37" t="s">
        <v>51</v>
      </c>
      <c r="C90" s="17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98"/>
      <c r="P90" s="98"/>
      <c r="Q90" s="45"/>
      <c r="R90" s="45"/>
      <c r="S90" s="45"/>
    </row>
    <row r="91" spans="2:24" ht="30">
      <c r="B91" s="12" t="s">
        <v>1</v>
      </c>
      <c r="C91" s="13"/>
      <c r="D91" s="14" t="s">
        <v>2</v>
      </c>
      <c r="E91" s="14" t="s">
        <v>3</v>
      </c>
      <c r="F91" s="14" t="s">
        <v>4</v>
      </c>
      <c r="G91" s="14" t="s">
        <v>5</v>
      </c>
      <c r="H91" s="14" t="s">
        <v>6</v>
      </c>
      <c r="I91" s="14" t="s">
        <v>7</v>
      </c>
      <c r="J91" s="14" t="s">
        <v>8</v>
      </c>
      <c r="K91" s="14" t="s">
        <v>9</v>
      </c>
      <c r="L91" s="14" t="s">
        <v>95</v>
      </c>
      <c r="M91" s="14" t="s">
        <v>97</v>
      </c>
      <c r="N91" s="15" t="s">
        <v>116</v>
      </c>
      <c r="O91" s="93" t="s">
        <v>10</v>
      </c>
      <c r="P91" s="93" t="s">
        <v>11</v>
      </c>
      <c r="R91" s="14" t="s">
        <v>12</v>
      </c>
      <c r="S91" s="14" t="s">
        <v>13</v>
      </c>
      <c r="T91" s="93" t="s">
        <v>11</v>
      </c>
      <c r="V91" s="14" t="s">
        <v>118</v>
      </c>
      <c r="W91" s="15" t="s">
        <v>119</v>
      </c>
      <c r="X91" s="93" t="s">
        <v>11</v>
      </c>
    </row>
    <row r="92" spans="2:24" ht="15">
      <c r="B92" s="16" t="s">
        <v>52</v>
      </c>
      <c r="C92" s="48"/>
      <c r="D92" s="18">
        <v>0.111716489</v>
      </c>
      <c r="E92" s="18">
        <v>0.087355981</v>
      </c>
      <c r="F92" s="18">
        <v>0.06821</v>
      </c>
      <c r="G92" s="18">
        <v>0.024259999999999997</v>
      </c>
      <c r="H92" s="18">
        <v>0.073075664</v>
      </c>
      <c r="I92" s="18">
        <v>0.09402799999999999</v>
      </c>
      <c r="J92" s="18">
        <v>0.092172</v>
      </c>
      <c r="K92" s="18">
        <v>0.090009</v>
      </c>
      <c r="L92" s="18">
        <v>0.099517</v>
      </c>
      <c r="M92" s="18">
        <v>0.103154703</v>
      </c>
      <c r="N92" s="85">
        <v>0.08959656899999999</v>
      </c>
      <c r="O92" s="47">
        <f>N92/M92-1</f>
        <v>-0.13143495745414546</v>
      </c>
      <c r="P92" s="47">
        <f>N92/J92-1</f>
        <v>-0.027941576617628083</v>
      </c>
      <c r="Q92" s="29"/>
      <c r="R92" s="18">
        <f>SUM(D92:G92)</f>
        <v>0.29154247</v>
      </c>
      <c r="S92" s="18">
        <f>SUM(H92:K92)</f>
        <v>0.349284664</v>
      </c>
      <c r="T92" s="47">
        <f>S92/R92-1</f>
        <v>0.19805757288123416</v>
      </c>
      <c r="V92" s="18">
        <f>SUM(H92:J92)</f>
        <v>0.259275664</v>
      </c>
      <c r="W92" s="85">
        <f>SUM(L92:N92)</f>
        <v>0.29226827199999994</v>
      </c>
      <c r="X92" s="47">
        <f>W92/V92-1</f>
        <v>0.12724915054117814</v>
      </c>
    </row>
    <row r="93" spans="2:24" ht="15">
      <c r="B93" s="49"/>
      <c r="C93" s="48"/>
      <c r="D93" s="3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99"/>
      <c r="P93" s="99"/>
      <c r="R93" s="50"/>
      <c r="V93" s="50"/>
      <c r="W93" s="50"/>
      <c r="X93" s="99"/>
    </row>
    <row r="94" spans="2:18" ht="15">
      <c r="B94" s="51"/>
      <c r="C94" s="48"/>
      <c r="D94" s="3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99"/>
      <c r="P94" s="99"/>
      <c r="R94" s="50"/>
    </row>
    <row r="95" spans="1:18" ht="15">
      <c r="A95" s="10"/>
      <c r="B95" s="52" t="s">
        <v>53</v>
      </c>
      <c r="C95" s="48"/>
      <c r="D95" s="3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99"/>
      <c r="P95" s="99"/>
      <c r="R95" s="50"/>
    </row>
    <row r="96" spans="2:18" ht="17.25">
      <c r="B96" s="53" t="s">
        <v>110</v>
      </c>
      <c r="C96" s="48"/>
      <c r="D96" s="3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99"/>
      <c r="P96" s="99"/>
      <c r="R96" s="50"/>
    </row>
    <row r="97" spans="2:24" ht="30">
      <c r="B97" s="12" t="s">
        <v>1</v>
      </c>
      <c r="C97" s="13"/>
      <c r="D97" s="14" t="s">
        <v>2</v>
      </c>
      <c r="E97" s="14" t="s">
        <v>3</v>
      </c>
      <c r="F97" s="14" t="s">
        <v>4</v>
      </c>
      <c r="G97" s="14" t="s">
        <v>5</v>
      </c>
      <c r="H97" s="14" t="s">
        <v>6</v>
      </c>
      <c r="I97" s="14" t="s">
        <v>7</v>
      </c>
      <c r="J97" s="14" t="s">
        <v>8</v>
      </c>
      <c r="K97" s="14" t="s">
        <v>9</v>
      </c>
      <c r="L97" s="14" t="s">
        <v>95</v>
      </c>
      <c r="M97" s="14" t="s">
        <v>97</v>
      </c>
      <c r="N97" s="15" t="s">
        <v>116</v>
      </c>
      <c r="O97" s="93" t="s">
        <v>10</v>
      </c>
      <c r="P97" s="93" t="s">
        <v>11</v>
      </c>
      <c r="R97" s="14" t="s">
        <v>12</v>
      </c>
      <c r="S97" s="14" t="s">
        <v>13</v>
      </c>
      <c r="T97" s="93" t="s">
        <v>11</v>
      </c>
      <c r="V97" s="14" t="s">
        <v>118</v>
      </c>
      <c r="W97" s="15" t="s">
        <v>119</v>
      </c>
      <c r="X97" s="93" t="s">
        <v>11</v>
      </c>
    </row>
    <row r="98" spans="2:24" s="29" customFormat="1" ht="15">
      <c r="B98" s="16" t="s">
        <v>28</v>
      </c>
      <c r="C98" s="17"/>
      <c r="D98" s="18">
        <v>0.26801597700000185</v>
      </c>
      <c r="E98" s="18">
        <v>0.251671834</v>
      </c>
      <c r="F98" s="18">
        <v>0.17958508</v>
      </c>
      <c r="G98" s="18">
        <v>0.11967580599999998</v>
      </c>
      <c r="H98" s="18">
        <v>0.13421161699999998</v>
      </c>
      <c r="I98" s="18">
        <v>0.12845765499999995</v>
      </c>
      <c r="J98" s="18">
        <v>0.14625333599999993</v>
      </c>
      <c r="K98" s="18">
        <v>0.20436816300000002</v>
      </c>
      <c r="L98" s="18">
        <v>0.16761777199999997</v>
      </c>
      <c r="M98" s="18">
        <v>0.14798398699999998</v>
      </c>
      <c r="N98" s="85">
        <v>0.16121835661462694</v>
      </c>
      <c r="O98" s="47">
        <f aca="true" t="shared" si="26" ref="O98:O104">N98/M98-1</f>
        <v>0.0894310923966859</v>
      </c>
      <c r="P98" s="47">
        <f aca="true" t="shared" si="27" ref="P98:P104">N98/J98-1</f>
        <v>0.10232259327491189</v>
      </c>
      <c r="R98" s="18">
        <f aca="true" t="shared" si="28" ref="R98:R104">SUM(D98:G98)</f>
        <v>0.8189486970000018</v>
      </c>
      <c r="S98" s="18">
        <f aca="true" t="shared" si="29" ref="S98:S104">SUM(H98:K98)</f>
        <v>0.6132907709999998</v>
      </c>
      <c r="T98" s="47">
        <f aca="true" t="shared" si="30" ref="T98:T104">S98/R98-1</f>
        <v>-0.2511243094388873</v>
      </c>
      <c r="V98" s="18">
        <f aca="true" t="shared" si="31" ref="V98:V104">SUM(H98:J98)</f>
        <v>0.4089226079999998</v>
      </c>
      <c r="W98" s="85">
        <f aca="true" t="shared" si="32" ref="W98:W104">SUM(L98:N98)</f>
        <v>0.4768201156146269</v>
      </c>
      <c r="X98" s="47">
        <f aca="true" t="shared" si="33" ref="X98:X104">W98/V98-1</f>
        <v>0.1660399945767419</v>
      </c>
    </row>
    <row r="99" spans="2:24" s="29" customFormat="1" ht="15">
      <c r="B99" s="16" t="s">
        <v>29</v>
      </c>
      <c r="C99" s="17"/>
      <c r="D99" s="18">
        <v>0.026970035000000003</v>
      </c>
      <c r="E99" s="18">
        <v>0.017176409999999996</v>
      </c>
      <c r="F99" s="18">
        <v>0.020988507999999996</v>
      </c>
      <c r="G99" s="18">
        <v>0.017673804</v>
      </c>
      <c r="H99" s="18">
        <v>0.017216739000000002</v>
      </c>
      <c r="I99" s="18">
        <v>0.020867691</v>
      </c>
      <c r="J99" s="18">
        <v>0.014021409000000006</v>
      </c>
      <c r="K99" s="18">
        <v>0.016649529</v>
      </c>
      <c r="L99" s="18">
        <v>0.017946378</v>
      </c>
      <c r="M99" s="18">
        <v>0.015794171000000003</v>
      </c>
      <c r="N99" s="85">
        <v>0.011298556976051833</v>
      </c>
      <c r="O99" s="47">
        <f t="shared" si="26"/>
        <v>-0.2846375427965272</v>
      </c>
      <c r="P99" s="47">
        <f t="shared" si="27"/>
        <v>-0.19419246838517956</v>
      </c>
      <c r="R99" s="18">
        <f t="shared" si="28"/>
        <v>0.082808757</v>
      </c>
      <c r="S99" s="18">
        <f t="shared" si="29"/>
        <v>0.06875536800000001</v>
      </c>
      <c r="T99" s="47">
        <f t="shared" si="30"/>
        <v>-0.16970897172143262</v>
      </c>
      <c r="V99" s="18">
        <f t="shared" si="31"/>
        <v>0.05210583900000001</v>
      </c>
      <c r="W99" s="85">
        <f t="shared" si="32"/>
        <v>0.04503910597605183</v>
      </c>
      <c r="X99" s="47">
        <f t="shared" si="33"/>
        <v>-0.13562267031048425</v>
      </c>
    </row>
    <row r="100" spans="2:24" s="29" customFormat="1" ht="15">
      <c r="B100" s="16" t="s">
        <v>54</v>
      </c>
      <c r="C100" s="17"/>
      <c r="D100" s="18">
        <v>0.094019611</v>
      </c>
      <c r="E100" s="18">
        <v>0.098207999</v>
      </c>
      <c r="F100" s="18">
        <v>0.075436359</v>
      </c>
      <c r="G100" s="18">
        <v>0.087551537</v>
      </c>
      <c r="H100" s="18">
        <v>0.092161292</v>
      </c>
      <c r="I100" s="18">
        <v>0.105381414</v>
      </c>
      <c r="J100" s="18">
        <v>0.08029076500000001</v>
      </c>
      <c r="K100" s="18">
        <v>0.08639142600000001</v>
      </c>
      <c r="L100" s="18">
        <v>0.08976498100000001</v>
      </c>
      <c r="M100" s="18">
        <v>0.08383819400000002</v>
      </c>
      <c r="N100" s="85">
        <v>0.07307315145815187</v>
      </c>
      <c r="O100" s="47">
        <f t="shared" si="26"/>
        <v>-0.1284026054025943</v>
      </c>
      <c r="P100" s="47">
        <f t="shared" si="27"/>
        <v>-0.08989344592554505</v>
      </c>
      <c r="R100" s="18">
        <f t="shared" si="28"/>
        <v>0.355215506</v>
      </c>
      <c r="S100" s="18">
        <f t="shared" si="29"/>
        <v>0.364224897</v>
      </c>
      <c r="T100" s="47">
        <f t="shared" si="30"/>
        <v>0.025363169253090012</v>
      </c>
      <c r="V100" s="18">
        <f t="shared" si="31"/>
        <v>0.277833471</v>
      </c>
      <c r="W100" s="85">
        <f t="shared" si="32"/>
        <v>0.2466763264581519</v>
      </c>
      <c r="X100" s="47">
        <f t="shared" si="33"/>
        <v>-0.11214323612524024</v>
      </c>
    </row>
    <row r="101" spans="2:24" s="54" customFormat="1" ht="15">
      <c r="B101" s="36" t="s">
        <v>55</v>
      </c>
      <c r="C101" s="37"/>
      <c r="D101" s="38">
        <v>0.38900562300000185</v>
      </c>
      <c r="E101" s="38">
        <v>0.367056243</v>
      </c>
      <c r="F101" s="38">
        <v>0.27600994700000003</v>
      </c>
      <c r="G101" s="38">
        <v>0.22490114699999997</v>
      </c>
      <c r="H101" s="38">
        <v>0.243589648</v>
      </c>
      <c r="I101" s="38">
        <v>0.25470676</v>
      </c>
      <c r="J101" s="38">
        <v>0.24056550999999995</v>
      </c>
      <c r="K101" s="38">
        <v>0.30740911800000004</v>
      </c>
      <c r="L101" s="38">
        <f>SUM(L98:L100)</f>
        <v>0.275329131</v>
      </c>
      <c r="M101" s="38">
        <f>SUM(M98:M100)</f>
        <v>0.24761635199999998</v>
      </c>
      <c r="N101" s="88">
        <f>N98+N99+N100</f>
        <v>0.24559006504883063</v>
      </c>
      <c r="O101" s="43">
        <f t="shared" si="26"/>
        <v>-0.00818317100144239</v>
      </c>
      <c r="P101" s="43">
        <f t="shared" si="27"/>
        <v>0.02088643151227565</v>
      </c>
      <c r="Q101" s="24"/>
      <c r="R101" s="38">
        <f t="shared" si="28"/>
        <v>1.2569729600000017</v>
      </c>
      <c r="S101" s="38">
        <f t="shared" si="29"/>
        <v>1.0462710359999998</v>
      </c>
      <c r="T101" s="43">
        <f t="shared" si="30"/>
        <v>-0.1676264571355629</v>
      </c>
      <c r="V101" s="38">
        <f t="shared" si="31"/>
        <v>0.7388619179999999</v>
      </c>
      <c r="W101" s="88">
        <f t="shared" si="32"/>
        <v>0.7685355480488306</v>
      </c>
      <c r="X101" s="43">
        <f t="shared" si="33"/>
        <v>0.040161266030807496</v>
      </c>
    </row>
    <row r="102" spans="2:24" ht="15">
      <c r="B102" s="16" t="s">
        <v>56</v>
      </c>
      <c r="C102" s="17"/>
      <c r="D102" s="18">
        <v>0.015410923000000002</v>
      </c>
      <c r="E102" s="18">
        <v>0.015296101</v>
      </c>
      <c r="F102" s="18">
        <v>0.013599110000000008</v>
      </c>
      <c r="G102" s="18">
        <v>0.017805663</v>
      </c>
      <c r="H102" s="18">
        <v>0.018537787999999993</v>
      </c>
      <c r="I102" s="18">
        <v>0.019328998999999996</v>
      </c>
      <c r="J102" s="18">
        <v>0.019080687999999995</v>
      </c>
      <c r="K102" s="18">
        <v>0.021547256000000004</v>
      </c>
      <c r="L102" s="18">
        <v>0.019919759000000002</v>
      </c>
      <c r="M102" s="18">
        <v>0.020699250000000002</v>
      </c>
      <c r="N102" s="85">
        <v>0.019150187</v>
      </c>
      <c r="O102" s="47">
        <f t="shared" si="26"/>
        <v>-0.07483667282631024</v>
      </c>
      <c r="P102" s="47">
        <f t="shared" si="27"/>
        <v>0.0036423739018218715</v>
      </c>
      <c r="Q102" s="29"/>
      <c r="R102" s="18">
        <f t="shared" si="28"/>
        <v>0.06211179700000001</v>
      </c>
      <c r="S102" s="18">
        <f t="shared" si="29"/>
        <v>0.07849473099999998</v>
      </c>
      <c r="T102" s="47">
        <f t="shared" si="30"/>
        <v>0.2637652554151664</v>
      </c>
      <c r="V102" s="18">
        <f t="shared" si="31"/>
        <v>0.056947474999999984</v>
      </c>
      <c r="W102" s="85">
        <f t="shared" si="32"/>
        <v>0.059769196000000004</v>
      </c>
      <c r="X102" s="47">
        <f t="shared" si="33"/>
        <v>0.04954953665636652</v>
      </c>
    </row>
    <row r="103" spans="2:24" ht="15">
      <c r="B103" s="16" t="s">
        <v>52</v>
      </c>
      <c r="C103" s="17"/>
      <c r="D103" s="18">
        <v>0.180004602</v>
      </c>
      <c r="E103" s="18">
        <v>0.1727168699999999</v>
      </c>
      <c r="F103" s="18">
        <v>0.14084125900000008</v>
      </c>
      <c r="G103" s="18">
        <v>0.13846906599999995</v>
      </c>
      <c r="H103" s="18">
        <v>0.15072417100000154</v>
      </c>
      <c r="I103" s="18">
        <v>0.1409303279999999</v>
      </c>
      <c r="J103" s="18">
        <v>0.13829514192400014</v>
      </c>
      <c r="K103" s="18">
        <v>0.15153673399999998</v>
      </c>
      <c r="L103" s="18">
        <v>0.17718519799999974</v>
      </c>
      <c r="M103" s="18">
        <v>0.16255861800000007</v>
      </c>
      <c r="N103" s="85">
        <v>0.16807024593065073</v>
      </c>
      <c r="O103" s="47">
        <f t="shared" si="26"/>
        <v>0.03390547974916136</v>
      </c>
      <c r="P103" s="47">
        <f t="shared" si="27"/>
        <v>0.21530115658736193</v>
      </c>
      <c r="Q103" s="29"/>
      <c r="R103" s="18">
        <f t="shared" si="28"/>
        <v>0.632031797</v>
      </c>
      <c r="S103" s="18">
        <f t="shared" si="29"/>
        <v>0.5814863749240016</v>
      </c>
      <c r="T103" s="47">
        <f t="shared" si="30"/>
        <v>-0.07997291009078522</v>
      </c>
      <c r="V103" s="18">
        <f t="shared" si="31"/>
        <v>0.42994964092400156</v>
      </c>
      <c r="W103" s="85">
        <f t="shared" si="32"/>
        <v>0.5078140619306506</v>
      </c>
      <c r="X103" s="47">
        <f t="shared" si="33"/>
        <v>0.18110125836902946</v>
      </c>
    </row>
    <row r="104" spans="2:24" s="24" customFormat="1" ht="30">
      <c r="B104" s="36" t="s">
        <v>57</v>
      </c>
      <c r="C104" s="17"/>
      <c r="D104" s="38">
        <v>0.5844211480000019</v>
      </c>
      <c r="E104" s="38">
        <v>0.555069214</v>
      </c>
      <c r="F104" s="38">
        <v>0.4304503160000001</v>
      </c>
      <c r="G104" s="38">
        <v>0.3811758759999999</v>
      </c>
      <c r="H104" s="38">
        <v>0.41285160700000156</v>
      </c>
      <c r="I104" s="38">
        <v>0.41496608699999993</v>
      </c>
      <c r="J104" s="38">
        <v>0.3979413399240001</v>
      </c>
      <c r="K104" s="38">
        <v>0.480493108</v>
      </c>
      <c r="L104" s="38">
        <f>L101+L102+L103</f>
        <v>0.47243408799999975</v>
      </c>
      <c r="M104" s="38">
        <f>M101+M102+M103</f>
        <v>0.4308742200000001</v>
      </c>
      <c r="N104" s="88">
        <f>N101+N102+N103</f>
        <v>0.43281049797948135</v>
      </c>
      <c r="O104" s="43">
        <f t="shared" si="26"/>
        <v>0.0044938357636743476</v>
      </c>
      <c r="P104" s="43">
        <f t="shared" si="27"/>
        <v>0.08762386451767146</v>
      </c>
      <c r="Q104" s="4"/>
      <c r="R104" s="38">
        <f t="shared" si="28"/>
        <v>1.951116554000002</v>
      </c>
      <c r="S104" s="38">
        <f t="shared" si="29"/>
        <v>1.7062521419240015</v>
      </c>
      <c r="T104" s="43">
        <f t="shared" si="30"/>
        <v>-0.12549963331201386</v>
      </c>
      <c r="V104" s="38">
        <f t="shared" si="31"/>
        <v>1.2257590339240017</v>
      </c>
      <c r="W104" s="88">
        <f t="shared" si="32"/>
        <v>1.3361188059794813</v>
      </c>
      <c r="X104" s="43">
        <f t="shared" si="33"/>
        <v>0.09003382312605668</v>
      </c>
    </row>
    <row r="106" spans="2:20" ht="29.25" customHeight="1">
      <c r="B106" s="121" t="s">
        <v>111</v>
      </c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</row>
    <row r="107" spans="2:18" ht="15">
      <c r="B107" s="34"/>
      <c r="C107" s="17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98"/>
      <c r="P107" s="98"/>
      <c r="Q107" s="45"/>
      <c r="R107" s="45"/>
    </row>
    <row r="109" spans="2:25" ht="15.75">
      <c r="B109" s="55" t="s">
        <v>58</v>
      </c>
      <c r="C109" s="55"/>
      <c r="D109" s="56"/>
      <c r="E109" s="56"/>
      <c r="F109" s="56"/>
      <c r="G109" s="56"/>
      <c r="H109" s="56"/>
      <c r="I109" s="56"/>
      <c r="J109" s="56"/>
      <c r="K109" s="55"/>
      <c r="L109" s="55"/>
      <c r="M109" s="55"/>
      <c r="N109" s="55"/>
      <c r="O109" s="100"/>
      <c r="P109" s="100"/>
      <c r="Q109" s="56"/>
      <c r="R109" s="117" t="s">
        <v>98</v>
      </c>
      <c r="S109" s="118"/>
      <c r="T109" s="119"/>
      <c r="U109" s="57"/>
      <c r="V109" s="117" t="s">
        <v>117</v>
      </c>
      <c r="W109" s="119"/>
      <c r="X109" s="119"/>
      <c r="Y109" s="57"/>
    </row>
    <row r="110" spans="2:18" ht="15">
      <c r="B110" s="58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101"/>
      <c r="P110" s="101"/>
      <c r="R110" s="42"/>
    </row>
    <row r="111" spans="1:18" ht="15">
      <c r="A111" s="10"/>
      <c r="B111" s="59" t="s">
        <v>59</v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102"/>
      <c r="P111" s="102"/>
      <c r="R111" s="60"/>
    </row>
    <row r="112" spans="2:18" ht="15"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102"/>
      <c r="P112" s="102"/>
      <c r="R112" s="60"/>
    </row>
    <row r="113" spans="2:18" ht="15">
      <c r="B113" s="61" t="s">
        <v>60</v>
      </c>
      <c r="C113" s="60"/>
      <c r="D113" s="62"/>
      <c r="E113" s="62"/>
      <c r="F113" s="62"/>
      <c r="G113" s="62"/>
      <c r="H113" s="62"/>
      <c r="I113" s="62"/>
      <c r="J113" s="62"/>
      <c r="K113" s="60"/>
      <c r="L113" s="60"/>
      <c r="M113" s="60"/>
      <c r="N113" s="60"/>
      <c r="O113" s="103"/>
      <c r="P113" s="103"/>
      <c r="R113" s="62"/>
    </row>
    <row r="114" spans="2:24" ht="30">
      <c r="B114" s="14" t="s">
        <v>61</v>
      </c>
      <c r="C114" s="48"/>
      <c r="D114" s="14" t="s">
        <v>2</v>
      </c>
      <c r="E114" s="14" t="s">
        <v>3</v>
      </c>
      <c r="F114" s="14" t="s">
        <v>4</v>
      </c>
      <c r="G114" s="14" t="s">
        <v>5</v>
      </c>
      <c r="H114" s="14" t="s">
        <v>6</v>
      </c>
      <c r="I114" s="14" t="s">
        <v>7</v>
      </c>
      <c r="J114" s="14" t="s">
        <v>8</v>
      </c>
      <c r="K114" s="14" t="s">
        <v>9</v>
      </c>
      <c r="L114" s="14" t="s">
        <v>95</v>
      </c>
      <c r="M114" s="14" t="s">
        <v>97</v>
      </c>
      <c r="N114" s="15" t="s">
        <v>116</v>
      </c>
      <c r="O114" s="93" t="s">
        <v>10</v>
      </c>
      <c r="P114" s="93" t="s">
        <v>11</v>
      </c>
      <c r="R114" s="14" t="s">
        <v>12</v>
      </c>
      <c r="S114" s="14" t="s">
        <v>13</v>
      </c>
      <c r="T114" s="93" t="s">
        <v>11</v>
      </c>
      <c r="V114" s="14" t="s">
        <v>118</v>
      </c>
      <c r="W114" s="15" t="s">
        <v>119</v>
      </c>
      <c r="X114" s="93" t="s">
        <v>11</v>
      </c>
    </row>
    <row r="115" spans="2:24" ht="15">
      <c r="B115" s="36" t="s">
        <v>62</v>
      </c>
      <c r="C115" s="17"/>
      <c r="D115" s="38">
        <v>3.6347783773730002</v>
      </c>
      <c r="E115" s="38">
        <v>3.842505457555</v>
      </c>
      <c r="F115" s="38">
        <v>3.771578137580001</v>
      </c>
      <c r="G115" s="38">
        <v>3.67414383993</v>
      </c>
      <c r="H115" s="38">
        <v>3.6928655539000004</v>
      </c>
      <c r="I115" s="38">
        <v>3.7848183619190006</v>
      </c>
      <c r="J115" s="38">
        <v>3.887410526422</v>
      </c>
      <c r="K115" s="38">
        <v>4.0639778812000005</v>
      </c>
      <c r="L115" s="38">
        <f>L116+L117+L119</f>
        <v>3.90902044530325</v>
      </c>
      <c r="M115" s="38">
        <f>M116+M117+M119</f>
        <v>3.7725097070078992</v>
      </c>
      <c r="N115" s="88">
        <f>N116+N117+N119</f>
        <v>4.1312189106201</v>
      </c>
      <c r="O115" s="43">
        <f>N115/M115-1</f>
        <v>0.09508503131108026</v>
      </c>
      <c r="P115" s="43">
        <f>N115/J115-1</f>
        <v>0.06271742655965462</v>
      </c>
      <c r="Q115" s="24"/>
      <c r="R115" s="38">
        <f aca="true" t="shared" si="34" ref="R115:R121">SUM(D115:G115)</f>
        <v>14.923005812438001</v>
      </c>
      <c r="S115" s="38">
        <f aca="true" t="shared" si="35" ref="S115:S121">SUM(H115:K115)</f>
        <v>15.429072323441002</v>
      </c>
      <c r="T115" s="43">
        <f aca="true" t="shared" si="36" ref="T115:T121">S115/R115-1</f>
        <v>0.03391183501256867</v>
      </c>
      <c r="V115" s="38">
        <f>SUM(H115:J115)</f>
        <v>11.365094442241</v>
      </c>
      <c r="W115" s="88">
        <f>SUM(L115:N115)</f>
        <v>11.81274906293125</v>
      </c>
      <c r="X115" s="43">
        <f>W115/V115-1</f>
        <v>0.03938855263942531</v>
      </c>
    </row>
    <row r="116" spans="2:24" ht="15">
      <c r="B116" s="16" t="s">
        <v>63</v>
      </c>
      <c r="C116" s="17"/>
      <c r="D116" s="18">
        <v>2.950150144</v>
      </c>
      <c r="E116" s="18">
        <v>3.130128632</v>
      </c>
      <c r="F116" s="18">
        <v>3.0764226480000008</v>
      </c>
      <c r="G116" s="18">
        <v>3.027499477</v>
      </c>
      <c r="H116" s="18">
        <v>3.0318816160000006</v>
      </c>
      <c r="I116" s="18">
        <v>3.0855236660000007</v>
      </c>
      <c r="J116" s="18">
        <v>3.089117205</v>
      </c>
      <c r="K116" s="18">
        <v>3.19326188</v>
      </c>
      <c r="L116" s="18">
        <v>3.0856759650000005</v>
      </c>
      <c r="M116" s="18">
        <v>2.8938604539999995</v>
      </c>
      <c r="N116" s="85">
        <v>3.1805060699999994</v>
      </c>
      <c r="O116" s="47">
        <f>N116/M116-1</f>
        <v>0.09905301950679335</v>
      </c>
      <c r="P116" s="47">
        <f>N116/J116-1</f>
        <v>0.029584136481477286</v>
      </c>
      <c r="R116" s="18">
        <f t="shared" si="34"/>
        <v>12.184200901</v>
      </c>
      <c r="S116" s="18">
        <f t="shared" si="35"/>
        <v>12.399784367</v>
      </c>
      <c r="T116" s="47">
        <f t="shared" si="36"/>
        <v>0.017693689372957344</v>
      </c>
      <c r="V116" s="18">
        <f>SUM(H116:J116)</f>
        <v>9.206522487</v>
      </c>
      <c r="W116" s="85">
        <f>SUM(L116:N116)</f>
        <v>9.160042489</v>
      </c>
      <c r="X116" s="47">
        <f>W116/V116-1</f>
        <v>-0.00504859441397465</v>
      </c>
    </row>
    <row r="117" spans="2:24" ht="15">
      <c r="B117" s="16" t="s">
        <v>64</v>
      </c>
      <c r="C117" s="17"/>
      <c r="D117" s="18">
        <v>0.423061921</v>
      </c>
      <c r="E117" s="18">
        <v>0.465015</v>
      </c>
      <c r="F117" s="18">
        <v>0.479474322</v>
      </c>
      <c r="G117" s="18">
        <v>0.43614089100000003</v>
      </c>
      <c r="H117" s="18">
        <v>0.44979751999999995</v>
      </c>
      <c r="I117" s="18">
        <v>0.488262223</v>
      </c>
      <c r="J117" s="18">
        <v>0.5871751049999999</v>
      </c>
      <c r="K117" s="18">
        <v>0.706810532</v>
      </c>
      <c r="L117" s="18">
        <v>0.654043393</v>
      </c>
      <c r="M117" s="18">
        <v>0.7217522059999999</v>
      </c>
      <c r="N117" s="85">
        <v>0.7757008980000001</v>
      </c>
      <c r="O117" s="47">
        <f>N117/M117-1</f>
        <v>0.07474683354137213</v>
      </c>
      <c r="P117" s="47">
        <f>N117/J117-1</f>
        <v>0.3210725240130883</v>
      </c>
      <c r="R117" s="18">
        <f t="shared" si="34"/>
        <v>1.803692134</v>
      </c>
      <c r="S117" s="18">
        <f t="shared" si="35"/>
        <v>2.2320453799999997</v>
      </c>
      <c r="T117" s="47">
        <f t="shared" si="36"/>
        <v>0.23748689586512306</v>
      </c>
      <c r="V117" s="18">
        <f>SUM(H117:J117)</f>
        <v>1.5252348479999998</v>
      </c>
      <c r="W117" s="85">
        <f>SUM(L117:N117)</f>
        <v>2.151496497</v>
      </c>
      <c r="X117" s="47">
        <f>W117/V117-1</f>
        <v>0.4106001445096805</v>
      </c>
    </row>
    <row r="118" spans="2:24" ht="15">
      <c r="B118" s="80" t="s">
        <v>96</v>
      </c>
      <c r="C118" s="17"/>
      <c r="D118" s="109"/>
      <c r="E118" s="109"/>
      <c r="F118" s="109"/>
      <c r="G118" s="109"/>
      <c r="H118" s="109"/>
      <c r="I118" s="109">
        <v>0.0105</v>
      </c>
      <c r="J118" s="109">
        <v>0.095</v>
      </c>
      <c r="K118" s="109">
        <v>0.253</v>
      </c>
      <c r="L118" s="109">
        <v>0.194939553</v>
      </c>
      <c r="M118" s="109">
        <v>0.279067411</v>
      </c>
      <c r="N118" s="85">
        <v>0.282606258</v>
      </c>
      <c r="O118" s="47">
        <f>N118/M118-1</f>
        <v>0.012680975493767122</v>
      </c>
      <c r="P118" s="47">
        <f>N118/J118-1</f>
        <v>1.9748027157894739</v>
      </c>
      <c r="R118" s="109">
        <f t="shared" si="34"/>
        <v>0</v>
      </c>
      <c r="S118" s="109">
        <f t="shared" si="35"/>
        <v>0.3585</v>
      </c>
      <c r="T118" s="110"/>
      <c r="V118" s="109">
        <f>SUM(H118:J118)</f>
        <v>0.1055</v>
      </c>
      <c r="W118" s="85">
        <f>SUM(L118:N118)</f>
        <v>0.7566132219999999</v>
      </c>
      <c r="X118" s="47">
        <f>W118/V118-1</f>
        <v>6.171689308056871</v>
      </c>
    </row>
    <row r="119" spans="2:24" ht="34.5" customHeight="1">
      <c r="B119" s="16" t="s">
        <v>65</v>
      </c>
      <c r="C119" s="17"/>
      <c r="D119" s="18">
        <v>0.195949022448</v>
      </c>
      <c r="E119" s="18">
        <v>0.18110342880000002</v>
      </c>
      <c r="F119" s="18">
        <v>0.17476300800000003</v>
      </c>
      <c r="G119" s="18">
        <v>0.17430033600000003</v>
      </c>
      <c r="H119" s="18">
        <v>0.16965910080000002</v>
      </c>
      <c r="I119" s="18">
        <v>0.16798870438400001</v>
      </c>
      <c r="J119" s="18">
        <v>0.176096207792</v>
      </c>
      <c r="K119" s="18">
        <v>0.16390546919999996</v>
      </c>
      <c r="L119" s="18">
        <v>0.16930108730325</v>
      </c>
      <c r="M119" s="18">
        <v>0.1568970470079</v>
      </c>
      <c r="N119" s="85">
        <v>0.1750119426201</v>
      </c>
      <c r="O119" s="47">
        <f>N119/M119-1</f>
        <v>0.11545721195943148</v>
      </c>
      <c r="P119" s="47">
        <f>N119/J119-1</f>
        <v>-0.0061572318080846955</v>
      </c>
      <c r="R119" s="18">
        <f t="shared" si="34"/>
        <v>0.7261157952480001</v>
      </c>
      <c r="S119" s="18">
        <f t="shared" si="35"/>
        <v>0.677649482176</v>
      </c>
      <c r="T119" s="47">
        <f t="shared" si="36"/>
        <v>-0.06674736094323186</v>
      </c>
      <c r="V119" s="18">
        <f>SUM(H119:J119)</f>
        <v>0.513744012976</v>
      </c>
      <c r="W119" s="85">
        <f>SUM(L119:N119)</f>
        <v>0.50121007693125</v>
      </c>
      <c r="X119" s="47">
        <f>W119/V119-1</f>
        <v>-0.02439724011992639</v>
      </c>
    </row>
    <row r="120" spans="2:24" ht="23.25" customHeight="1">
      <c r="B120" s="63" t="s">
        <v>66</v>
      </c>
      <c r="C120" s="17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64"/>
      <c r="O120" s="104"/>
      <c r="P120" s="104"/>
      <c r="R120" s="45"/>
      <c r="S120" s="45"/>
      <c r="T120" s="104"/>
      <c r="V120" s="45"/>
      <c r="W120" s="64"/>
      <c r="X120" s="104"/>
    </row>
    <row r="121" spans="2:24" ht="17.25">
      <c r="B121" s="16" t="s">
        <v>112</v>
      </c>
      <c r="C121" s="17"/>
      <c r="D121" s="18">
        <v>0.06561728992499995</v>
      </c>
      <c r="E121" s="18">
        <v>0.06625839675499999</v>
      </c>
      <c r="F121" s="18">
        <v>0.040918159579999995</v>
      </c>
      <c r="G121" s="18">
        <v>0.036203135930000005</v>
      </c>
      <c r="H121" s="18">
        <v>0.041527317099999995</v>
      </c>
      <c r="I121" s="18">
        <v>0.04304376853499999</v>
      </c>
      <c r="J121" s="18">
        <v>0.035022008630000004</v>
      </c>
      <c r="K121" s="18">
        <v>0.039374674719999996</v>
      </c>
      <c r="L121" s="18">
        <v>0.047104909953000006</v>
      </c>
      <c r="M121" s="18">
        <v>0.053918233244000004</v>
      </c>
      <c r="N121" s="85">
        <v>0.0435</v>
      </c>
      <c r="O121" s="47">
        <f>N121/M121-1</f>
        <v>-0.19322282310055738</v>
      </c>
      <c r="P121" s="47">
        <f>N121/J121-1</f>
        <v>0.24207610304617733</v>
      </c>
      <c r="R121" s="18">
        <f t="shared" si="34"/>
        <v>0.20899698218999996</v>
      </c>
      <c r="S121" s="18">
        <f t="shared" si="35"/>
        <v>0.15896776898499998</v>
      </c>
      <c r="T121" s="47">
        <f t="shared" si="36"/>
        <v>-0.23937768230317424</v>
      </c>
      <c r="V121" s="18">
        <f>SUM(H121:J121)</f>
        <v>0.11959309426499999</v>
      </c>
      <c r="W121" s="85">
        <f>SUM(L121:N121)</f>
        <v>0.144523143197</v>
      </c>
      <c r="X121" s="47">
        <f>W121/V121-1</f>
        <v>0.20845726156026068</v>
      </c>
    </row>
    <row r="122" spans="2:20" s="57" customFormat="1" ht="15">
      <c r="B122" s="65"/>
      <c r="C122" s="65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105"/>
      <c r="P122" s="105"/>
      <c r="R122" s="66"/>
      <c r="T122" s="108"/>
    </row>
    <row r="123" spans="2:20" s="57" customFormat="1" ht="15">
      <c r="B123" s="121" t="s">
        <v>113</v>
      </c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</row>
    <row r="124" spans="2:20" s="57" customFormat="1" ht="15">
      <c r="B124" s="65"/>
      <c r="C124" s="65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105"/>
      <c r="P124" s="105"/>
      <c r="R124" s="66"/>
      <c r="T124" s="108"/>
    </row>
    <row r="125" spans="1:20" s="57" customFormat="1" ht="15">
      <c r="A125" s="10"/>
      <c r="B125" s="61" t="s">
        <v>75</v>
      </c>
      <c r="C125" s="65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105"/>
      <c r="P125" s="105"/>
      <c r="R125" s="66"/>
      <c r="S125" s="66"/>
      <c r="T125" s="108"/>
    </row>
    <row r="126" spans="2:24" ht="30">
      <c r="B126" s="14" t="s">
        <v>61</v>
      </c>
      <c r="C126" s="48"/>
      <c r="D126" s="14" t="s">
        <v>2</v>
      </c>
      <c r="E126" s="14" t="s">
        <v>3</v>
      </c>
      <c r="F126" s="14" t="s">
        <v>4</v>
      </c>
      <c r="G126" s="14" t="s">
        <v>5</v>
      </c>
      <c r="H126" s="14" t="s">
        <v>6</v>
      </c>
      <c r="I126" s="14" t="s">
        <v>7</v>
      </c>
      <c r="J126" s="14" t="s">
        <v>8</v>
      </c>
      <c r="K126" s="14" t="s">
        <v>9</v>
      </c>
      <c r="L126" s="14" t="s">
        <v>95</v>
      </c>
      <c r="M126" s="14" t="s">
        <v>97</v>
      </c>
      <c r="N126" s="15" t="s">
        <v>116</v>
      </c>
      <c r="O126" s="93" t="s">
        <v>10</v>
      </c>
      <c r="P126" s="93" t="s">
        <v>11</v>
      </c>
      <c r="R126" s="14" t="s">
        <v>12</v>
      </c>
      <c r="S126" s="14" t="s">
        <v>13</v>
      </c>
      <c r="T126" s="93" t="s">
        <v>11</v>
      </c>
      <c r="V126" s="14" t="s">
        <v>118</v>
      </c>
      <c r="W126" s="15" t="s">
        <v>119</v>
      </c>
      <c r="X126" s="93" t="s">
        <v>11</v>
      </c>
    </row>
    <row r="127" spans="2:24" ht="15">
      <c r="B127" s="16" t="s">
        <v>14</v>
      </c>
      <c r="C127" s="17"/>
      <c r="D127" s="18">
        <v>0.20853406000000002</v>
      </c>
      <c r="E127" s="18">
        <v>0.20060034000000002</v>
      </c>
      <c r="F127" s="18">
        <v>0.10951561000000001</v>
      </c>
      <c r="G127" s="18">
        <v>0.042905639999999995</v>
      </c>
      <c r="H127" s="18">
        <v>0.10271572000000001</v>
      </c>
      <c r="I127" s="18">
        <v>0.0202676</v>
      </c>
      <c r="J127" s="18">
        <v>0.01389711</v>
      </c>
      <c r="K127" s="18">
        <v>0.022213149999999997</v>
      </c>
      <c r="L127" s="18">
        <v>0.0062685</v>
      </c>
      <c r="M127" s="18">
        <v>0.0042422</v>
      </c>
      <c r="N127" s="85">
        <v>0.15083902000000002</v>
      </c>
      <c r="O127" s="47">
        <f>N127/M127-1</f>
        <v>34.55679128753949</v>
      </c>
      <c r="P127" s="47">
        <f>N127/J127-1</f>
        <v>9.853984749347168</v>
      </c>
      <c r="R127" s="18">
        <f>SUM(D127:G127)</f>
        <v>0.56155565</v>
      </c>
      <c r="S127" s="18">
        <f>SUM(H127:K127)</f>
        <v>0.15909357999999998</v>
      </c>
      <c r="T127" s="106">
        <f>S127/R127-1</f>
        <v>-0.7166913377151489</v>
      </c>
      <c r="V127" s="18">
        <f aca="true" t="shared" si="37" ref="V127:V134">SUM(H127:J127)</f>
        <v>0.13688043</v>
      </c>
      <c r="W127" s="85">
        <f aca="true" t="shared" si="38" ref="W127:W134">SUM(L127:N127)</f>
        <v>0.16134972000000003</v>
      </c>
      <c r="X127" s="47">
        <f aca="true" t="shared" si="39" ref="X127:X134">W127/V127-1</f>
        <v>0.17876397670580113</v>
      </c>
    </row>
    <row r="128" spans="2:24" ht="15">
      <c r="B128" s="16" t="s">
        <v>15</v>
      </c>
      <c r="C128" s="17"/>
      <c r="D128" s="18">
        <v>0.7239869919999999</v>
      </c>
      <c r="E128" s="18">
        <v>1.0376361939999996</v>
      </c>
      <c r="F128" s="18">
        <v>1.0495487680000006</v>
      </c>
      <c r="G128" s="18">
        <v>1.1004456879999993</v>
      </c>
      <c r="H128" s="18">
        <v>1.0708989979999997</v>
      </c>
      <c r="I128" s="18">
        <v>0.9977838696240718</v>
      </c>
      <c r="J128" s="18">
        <v>0.6329451006112164</v>
      </c>
      <c r="K128" s="18">
        <v>1.503921250000001</v>
      </c>
      <c r="L128" s="18">
        <v>1.05986943</v>
      </c>
      <c r="M128" s="18">
        <v>0.9048729500000007</v>
      </c>
      <c r="N128" s="85">
        <v>1.08134521</v>
      </c>
      <c r="O128" s="47">
        <f>N128/M128-1</f>
        <v>0.19502435120864114</v>
      </c>
      <c r="P128" s="47">
        <f>N128/J128-1</f>
        <v>0.7084344423485969</v>
      </c>
      <c r="R128" s="18">
        <f>SUM(D128:G128)</f>
        <v>3.9116176419999995</v>
      </c>
      <c r="S128" s="18">
        <f>SUM(H128:K128)</f>
        <v>4.205549218235289</v>
      </c>
      <c r="T128" s="106">
        <f>S128/R128-1</f>
        <v>0.0751432279779276</v>
      </c>
      <c r="V128" s="18">
        <f t="shared" si="37"/>
        <v>2.701627968235288</v>
      </c>
      <c r="W128" s="85">
        <f t="shared" si="38"/>
        <v>3.046087590000001</v>
      </c>
      <c r="X128" s="47">
        <f t="shared" si="39"/>
        <v>0.12750076095403862</v>
      </c>
    </row>
    <row r="129" spans="2:24" ht="15">
      <c r="B129" s="16" t="s">
        <v>16</v>
      </c>
      <c r="C129" s="17"/>
      <c r="D129" s="18">
        <v>2.4223115812392972</v>
      </c>
      <c r="E129" s="18">
        <v>2.358227951311241</v>
      </c>
      <c r="F129" s="18">
        <v>2.146064511917477</v>
      </c>
      <c r="G129" s="18">
        <v>2.0707381346084945</v>
      </c>
      <c r="H129" s="18">
        <v>2.2285761760234553</v>
      </c>
      <c r="I129" s="18">
        <v>2.288600317109745</v>
      </c>
      <c r="J129" s="18">
        <v>2.2705069782082536</v>
      </c>
      <c r="K129" s="18">
        <v>1.8341081262943248</v>
      </c>
      <c r="L129" s="18">
        <v>1.9035030948832</v>
      </c>
      <c r="M129" s="18">
        <v>2.06703135065455</v>
      </c>
      <c r="N129" s="85">
        <v>1.9723768273169002</v>
      </c>
      <c r="O129" s="47">
        <f>N129/M129-1</f>
        <v>-0.04579249526509421</v>
      </c>
      <c r="P129" s="47">
        <f>N129/J129-1</f>
        <v>-0.13130554266193872</v>
      </c>
      <c r="R129" s="18">
        <f>SUM(D129:G129)</f>
        <v>8.997342179076508</v>
      </c>
      <c r="S129" s="18">
        <f>SUM(H129:K129)</f>
        <v>8.621791597635779</v>
      </c>
      <c r="T129" s="106">
        <f>S129/R129-1</f>
        <v>-0.04174016881497278</v>
      </c>
      <c r="V129" s="18">
        <f t="shared" si="37"/>
        <v>6.787683471341454</v>
      </c>
      <c r="W129" s="85">
        <f t="shared" si="38"/>
        <v>5.94291127285465</v>
      </c>
      <c r="X129" s="47">
        <f t="shared" si="39"/>
        <v>-0.12445662825226755</v>
      </c>
    </row>
    <row r="130" spans="2:24" ht="15">
      <c r="B130" s="16"/>
      <c r="C130" s="17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85"/>
      <c r="O130" s="47"/>
      <c r="P130" s="106"/>
      <c r="R130" s="18"/>
      <c r="S130" s="18"/>
      <c r="T130" s="106"/>
      <c r="V130" s="18"/>
      <c r="W130" s="85"/>
      <c r="X130" s="47"/>
    </row>
    <row r="131" spans="2:24" ht="15">
      <c r="B131" s="16" t="s">
        <v>41</v>
      </c>
      <c r="C131" s="17"/>
      <c r="D131" s="18">
        <v>0</v>
      </c>
      <c r="E131" s="18">
        <v>0.00190505</v>
      </c>
      <c r="F131" s="18">
        <v>1.449E-05</v>
      </c>
      <c r="G131" s="18">
        <v>0</v>
      </c>
      <c r="H131" s="18">
        <v>0</v>
      </c>
      <c r="I131" s="18">
        <v>0.0019342</v>
      </c>
      <c r="J131" s="18">
        <v>0.057588713</v>
      </c>
      <c r="K131" s="18">
        <v>0.0939437</v>
      </c>
      <c r="L131" s="18">
        <v>0.07418469</v>
      </c>
      <c r="M131" s="18">
        <v>0.08483004000000001</v>
      </c>
      <c r="N131" s="85">
        <v>0.06519111</v>
      </c>
      <c r="O131" s="47">
        <f>N131/M131-1</f>
        <v>-0.23150914463791372</v>
      </c>
      <c r="P131" s="47">
        <f>N131/J131-1</f>
        <v>0.13201192740667778</v>
      </c>
      <c r="R131" s="18">
        <f>SUM(D131:G131)</f>
        <v>0.00191954</v>
      </c>
      <c r="S131" s="18">
        <f>SUM(H131:K131)</f>
        <v>0.153466613</v>
      </c>
      <c r="T131" s="106"/>
      <c r="V131" s="18">
        <f t="shared" si="37"/>
        <v>0.059522913</v>
      </c>
      <c r="W131" s="85">
        <f t="shared" si="38"/>
        <v>0.22420584</v>
      </c>
      <c r="X131" s="47">
        <f t="shared" si="39"/>
        <v>2.766714844752306</v>
      </c>
    </row>
    <row r="132" spans="2:24" ht="15">
      <c r="B132" s="16" t="s">
        <v>18</v>
      </c>
      <c r="C132" s="17"/>
      <c r="D132" s="18">
        <v>0.355378525</v>
      </c>
      <c r="E132" s="18">
        <v>0.366535</v>
      </c>
      <c r="F132" s="18">
        <v>0.37785346500000005</v>
      </c>
      <c r="G132" s="18">
        <v>0.35390625</v>
      </c>
      <c r="H132" s="18">
        <v>0.37302335100000006</v>
      </c>
      <c r="I132" s="18">
        <v>0.37501167447</v>
      </c>
      <c r="J132" s="18">
        <v>0.4477123179</v>
      </c>
      <c r="K132" s="18">
        <v>0.516</v>
      </c>
      <c r="L132" s="18">
        <v>0.4676564670000001</v>
      </c>
      <c r="M132" s="18">
        <v>0.541800438</v>
      </c>
      <c r="N132" s="85">
        <v>0.5795095699999999</v>
      </c>
      <c r="O132" s="47">
        <f>N132/M132-1</f>
        <v>0.0695996705709565</v>
      </c>
      <c r="P132" s="47">
        <f>N132/J132-1</f>
        <v>0.2943793298299151</v>
      </c>
      <c r="R132" s="18">
        <f>SUM(D132:G132)</f>
        <v>1.45367324</v>
      </c>
      <c r="S132" s="18">
        <f>SUM(H132:K132)</f>
        <v>1.7117473433700001</v>
      </c>
      <c r="T132" s="106">
        <f>S132/R132-1</f>
        <v>0.17753240292845995</v>
      </c>
      <c r="V132" s="18">
        <f t="shared" si="37"/>
        <v>1.19574734337</v>
      </c>
      <c r="W132" s="85">
        <f t="shared" si="38"/>
        <v>1.5889664749999999</v>
      </c>
      <c r="X132" s="47">
        <f t="shared" si="39"/>
        <v>0.3288480077419884</v>
      </c>
    </row>
    <row r="133" spans="2:24" ht="15">
      <c r="B133" s="68" t="s">
        <v>19</v>
      </c>
      <c r="C133" s="17"/>
      <c r="D133" s="18">
        <v>0.06466553</v>
      </c>
      <c r="E133" s="18">
        <v>0.07646810429999999</v>
      </c>
      <c r="F133" s="18">
        <v>0.078660623</v>
      </c>
      <c r="G133" s="18">
        <v>0.066778255</v>
      </c>
      <c r="H133" s="18">
        <v>0.07132784600000001</v>
      </c>
      <c r="I133" s="18">
        <v>0.077624257</v>
      </c>
      <c r="J133" s="18">
        <v>0.08167308</v>
      </c>
      <c r="K133" s="18">
        <v>0.073813382</v>
      </c>
      <c r="L133" s="18">
        <v>0.077769277</v>
      </c>
      <c r="M133" s="18">
        <v>0.086835523</v>
      </c>
      <c r="N133" s="85">
        <v>0.08641724499999999</v>
      </c>
      <c r="O133" s="47">
        <f>N133/M133-1</f>
        <v>-0.004816899646012507</v>
      </c>
      <c r="P133" s="47">
        <f>N133/J133-1</f>
        <v>0.05808725469885534</v>
      </c>
      <c r="R133" s="18">
        <f>SUM(D133:G133)</f>
        <v>0.28657251229999997</v>
      </c>
      <c r="S133" s="18">
        <f>SUM(H133:K133)</f>
        <v>0.304438565</v>
      </c>
      <c r="T133" s="106">
        <f>S133/R133-1</f>
        <v>0.062343916227725504</v>
      </c>
      <c r="V133" s="18">
        <f t="shared" si="37"/>
        <v>0.230625183</v>
      </c>
      <c r="W133" s="85">
        <f t="shared" si="38"/>
        <v>0.25102204499999997</v>
      </c>
      <c r="X133" s="47">
        <f t="shared" si="39"/>
        <v>0.08844160787072397</v>
      </c>
    </row>
    <row r="134" spans="2:24" s="20" customFormat="1" ht="15.75" thickBot="1">
      <c r="B134" s="21" t="s">
        <v>20</v>
      </c>
      <c r="C134" s="21"/>
      <c r="D134" s="69">
        <v>3.7748766882392975</v>
      </c>
      <c r="E134" s="69">
        <v>4.041372639611241</v>
      </c>
      <c r="F134" s="69">
        <v>3.7616574679174777</v>
      </c>
      <c r="G134" s="69">
        <v>3.6347739676084942</v>
      </c>
      <c r="H134" s="69">
        <f aca="true" t="shared" si="40" ref="H134:N134">SUM(H127:H133)</f>
        <v>3.846542091023455</v>
      </c>
      <c r="I134" s="69">
        <f t="shared" si="40"/>
        <v>3.761221918203817</v>
      </c>
      <c r="J134" s="69">
        <f t="shared" si="40"/>
        <v>3.50432329971947</v>
      </c>
      <c r="K134" s="69">
        <f t="shared" si="40"/>
        <v>4.043999608294326</v>
      </c>
      <c r="L134" s="69">
        <f t="shared" si="40"/>
        <v>3.5892514588832</v>
      </c>
      <c r="M134" s="69">
        <f>SUM(M127:M133)</f>
        <v>3.6896125016545507</v>
      </c>
      <c r="N134" s="23">
        <f t="shared" si="40"/>
        <v>3.9356789823169</v>
      </c>
      <c r="O134" s="107">
        <f>N134/M134-1</f>
        <v>0.06669168660719915</v>
      </c>
      <c r="P134" s="107">
        <f>N134/J134-1</f>
        <v>0.12309243346125087</v>
      </c>
      <c r="Q134" s="24"/>
      <c r="R134" s="69">
        <f>SUM(D134:G134)</f>
        <v>15.21268076337651</v>
      </c>
      <c r="S134" s="69">
        <f>SUM(H134:K134)</f>
        <v>15.156086917241067</v>
      </c>
      <c r="T134" s="107">
        <f>S134/R134-1</f>
        <v>-0.0037201757544066405</v>
      </c>
      <c r="V134" s="69">
        <f t="shared" si="37"/>
        <v>11.112087308946741</v>
      </c>
      <c r="W134" s="23">
        <f t="shared" si="38"/>
        <v>11.21454294285465</v>
      </c>
      <c r="X134" s="107">
        <f t="shared" si="39"/>
        <v>0.009220196985441076</v>
      </c>
    </row>
    <row r="135" spans="2:20" s="57" customFormat="1" ht="15">
      <c r="B135" s="65"/>
      <c r="C135" s="65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105"/>
      <c r="P135" s="105"/>
      <c r="R135" s="66"/>
      <c r="T135" s="108"/>
    </row>
    <row r="136" spans="2:20" s="57" customFormat="1" ht="15">
      <c r="B136" s="65"/>
      <c r="C136" s="65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105"/>
      <c r="P136" s="105"/>
      <c r="R136" s="66"/>
      <c r="T136" s="108"/>
    </row>
    <row r="137" spans="1:19" ht="15">
      <c r="A137" s="10"/>
      <c r="B137" s="61" t="s">
        <v>76</v>
      </c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102"/>
      <c r="P137" s="102"/>
      <c r="R137" s="60"/>
      <c r="S137" s="60"/>
    </row>
    <row r="138" spans="2:24" ht="30">
      <c r="B138" s="14" t="s">
        <v>61</v>
      </c>
      <c r="C138" s="48"/>
      <c r="D138" s="14" t="s">
        <v>2</v>
      </c>
      <c r="E138" s="14" t="s">
        <v>3</v>
      </c>
      <c r="F138" s="14" t="s">
        <v>4</v>
      </c>
      <c r="G138" s="14" t="s">
        <v>5</v>
      </c>
      <c r="H138" s="14" t="s">
        <v>6</v>
      </c>
      <c r="I138" s="14" t="s">
        <v>7</v>
      </c>
      <c r="J138" s="14" t="s">
        <v>8</v>
      </c>
      <c r="K138" s="14" t="s">
        <v>9</v>
      </c>
      <c r="L138" s="14" t="s">
        <v>95</v>
      </c>
      <c r="M138" s="14" t="s">
        <v>97</v>
      </c>
      <c r="N138" s="15" t="s">
        <v>116</v>
      </c>
      <c r="O138" s="93" t="s">
        <v>10</v>
      </c>
      <c r="P138" s="93" t="s">
        <v>11</v>
      </c>
      <c r="R138" s="14" t="s">
        <v>12</v>
      </c>
      <c r="S138" s="14" t="s">
        <v>13</v>
      </c>
      <c r="T138" s="93" t="s">
        <v>11</v>
      </c>
      <c r="V138" s="14" t="s">
        <v>118</v>
      </c>
      <c r="W138" s="15" t="s">
        <v>119</v>
      </c>
      <c r="X138" s="93" t="s">
        <v>11</v>
      </c>
    </row>
    <row r="139" spans="1:24" ht="15">
      <c r="A139" s="71"/>
      <c r="B139" s="72" t="s">
        <v>77</v>
      </c>
      <c r="C139" s="70"/>
      <c r="D139" s="18">
        <v>0.20853406000000002</v>
      </c>
      <c r="E139" s="18">
        <v>0.20060034000000002</v>
      </c>
      <c r="F139" s="18">
        <v>0.10951561000000001</v>
      </c>
      <c r="G139" s="18">
        <v>0.042905639999999995</v>
      </c>
      <c r="H139" s="18">
        <v>0.10271572000000001</v>
      </c>
      <c r="I139" s="18">
        <v>0.0202676</v>
      </c>
      <c r="J139" s="18">
        <v>0.01389711</v>
      </c>
      <c r="K139" s="18">
        <v>0.022213149999999997</v>
      </c>
      <c r="L139" s="18">
        <v>0.0062685</v>
      </c>
      <c r="M139" s="18">
        <v>0.0042422</v>
      </c>
      <c r="N139" s="85">
        <v>0.15083902000000002</v>
      </c>
      <c r="O139" s="47">
        <f aca="true" t="shared" si="41" ref="O139:O147">N139/M139-1</f>
        <v>34.55679128753949</v>
      </c>
      <c r="P139" s="47">
        <f aca="true" t="shared" si="42" ref="P139:P147">N139/J139-1</f>
        <v>9.853984749347168</v>
      </c>
      <c r="R139" s="18">
        <f aca="true" t="shared" si="43" ref="R139:R146">SUM(D139:G139)</f>
        <v>0.56155565</v>
      </c>
      <c r="S139" s="18">
        <f aca="true" t="shared" si="44" ref="S139:S146">SUM(H139:K139)</f>
        <v>0.15909357999999998</v>
      </c>
      <c r="T139" s="106">
        <f aca="true" t="shared" si="45" ref="T139:T146">S139/R139-1</f>
        <v>-0.7166913377151489</v>
      </c>
      <c r="V139" s="18">
        <f aca="true" t="shared" si="46" ref="V139:V147">SUM(H139:J139)</f>
        <v>0.13688043</v>
      </c>
      <c r="W139" s="85">
        <f aca="true" t="shared" si="47" ref="W139:W147">SUM(L139:N139)</f>
        <v>0.16134972000000003</v>
      </c>
      <c r="X139" s="47">
        <f aca="true" t="shared" si="48" ref="X139:X147">W139/V139-1</f>
        <v>0.17876397670580113</v>
      </c>
    </row>
    <row r="140" spans="2:24" ht="15">
      <c r="B140" s="16" t="s">
        <v>15</v>
      </c>
      <c r="C140" s="70"/>
      <c r="D140" s="18">
        <v>1.40174644</v>
      </c>
      <c r="E140" s="18">
        <v>1.77160513</v>
      </c>
      <c r="F140" s="18">
        <v>1.5330655400000006</v>
      </c>
      <c r="G140" s="18">
        <v>1.6936110099999993</v>
      </c>
      <c r="H140" s="18">
        <v>1.5653372800000003</v>
      </c>
      <c r="I140" s="18">
        <v>1.57870139</v>
      </c>
      <c r="J140" s="18">
        <v>1.5470897600000002</v>
      </c>
      <c r="K140" s="18">
        <v>1.8404768900000001</v>
      </c>
      <c r="L140" s="18">
        <v>1.5399262399999998</v>
      </c>
      <c r="M140" s="18">
        <v>1.33973209</v>
      </c>
      <c r="N140" s="85">
        <v>1.6598468400000002</v>
      </c>
      <c r="O140" s="47">
        <f t="shared" si="41"/>
        <v>0.23893937630470585</v>
      </c>
      <c r="P140" s="47">
        <f t="shared" si="42"/>
        <v>0.07288334711749367</v>
      </c>
      <c r="R140" s="18">
        <f t="shared" si="43"/>
        <v>6.40002812</v>
      </c>
      <c r="S140" s="18">
        <f t="shared" si="44"/>
        <v>6.531605320000001</v>
      </c>
      <c r="T140" s="106">
        <f t="shared" si="45"/>
        <v>0.020558847169565242</v>
      </c>
      <c r="V140" s="18">
        <f t="shared" si="46"/>
        <v>4.691128430000001</v>
      </c>
      <c r="W140" s="85">
        <f t="shared" si="47"/>
        <v>4.53950517</v>
      </c>
      <c r="X140" s="47">
        <f t="shared" si="48"/>
        <v>-0.032321276695466805</v>
      </c>
    </row>
    <row r="141" spans="2:24" s="73" customFormat="1" ht="15">
      <c r="B141" s="16" t="s">
        <v>28</v>
      </c>
      <c r="C141" s="70"/>
      <c r="D141" s="18">
        <v>0.57042248</v>
      </c>
      <c r="E141" s="18">
        <v>0.50805401</v>
      </c>
      <c r="F141" s="18">
        <v>0.5888410000000003</v>
      </c>
      <c r="G141" s="18">
        <v>0.54400673</v>
      </c>
      <c r="H141" s="18">
        <v>0.6323126000000003</v>
      </c>
      <c r="I141" s="18">
        <v>0.6331339200000003</v>
      </c>
      <c r="J141" s="18">
        <v>0.6122544500000001</v>
      </c>
      <c r="K141" s="18">
        <v>0.54413753</v>
      </c>
      <c r="L141" s="18">
        <v>0.6247708300000001</v>
      </c>
      <c r="M141" s="18">
        <v>0.6570334699999997</v>
      </c>
      <c r="N141" s="85">
        <v>0.63108477</v>
      </c>
      <c r="O141" s="47">
        <f t="shared" si="41"/>
        <v>-0.03949372624807035</v>
      </c>
      <c r="P141" s="47">
        <f t="shared" si="42"/>
        <v>0.030755709493005545</v>
      </c>
      <c r="Q141" s="1"/>
      <c r="R141" s="18">
        <f t="shared" si="43"/>
        <v>2.2113242200000003</v>
      </c>
      <c r="S141" s="18">
        <f t="shared" si="44"/>
        <v>2.4218385000000007</v>
      </c>
      <c r="T141" s="106">
        <f t="shared" si="45"/>
        <v>0.09519828801947483</v>
      </c>
      <c r="V141" s="18">
        <f t="shared" si="46"/>
        <v>1.8777009700000007</v>
      </c>
      <c r="W141" s="85">
        <f t="shared" si="47"/>
        <v>1.9128890699999996</v>
      </c>
      <c r="X141" s="47">
        <f t="shared" si="48"/>
        <v>0.01873999138425053</v>
      </c>
    </row>
    <row r="142" spans="2:24" s="73" customFormat="1" ht="15">
      <c r="B142" s="16" t="s">
        <v>29</v>
      </c>
      <c r="C142" s="70"/>
      <c r="D142" s="18">
        <v>0.3806362399999999</v>
      </c>
      <c r="E142" s="18">
        <v>0.37989648</v>
      </c>
      <c r="F142" s="18">
        <v>0.36649477999999996</v>
      </c>
      <c r="G142" s="18">
        <v>0.36927057</v>
      </c>
      <c r="H142" s="18">
        <v>0.38672360000000006</v>
      </c>
      <c r="I142" s="18">
        <v>0.35908650000000025</v>
      </c>
      <c r="J142" s="18">
        <v>0.40673745000000017</v>
      </c>
      <c r="K142" s="18">
        <v>0.37278674</v>
      </c>
      <c r="L142" s="18">
        <v>0.3836741100000001</v>
      </c>
      <c r="M142" s="18">
        <v>0.39773743</v>
      </c>
      <c r="N142" s="85">
        <v>0.39378894000000003</v>
      </c>
      <c r="O142" s="47">
        <f t="shared" si="41"/>
        <v>-0.009927378471772164</v>
      </c>
      <c r="P142" s="47">
        <f t="shared" si="42"/>
        <v>-0.03183505723409563</v>
      </c>
      <c r="Q142" s="1"/>
      <c r="R142" s="18">
        <f t="shared" si="43"/>
        <v>1.49629807</v>
      </c>
      <c r="S142" s="18">
        <f t="shared" si="44"/>
        <v>1.5253342900000004</v>
      </c>
      <c r="T142" s="106">
        <f t="shared" si="45"/>
        <v>0.019405371551405093</v>
      </c>
      <c r="V142" s="18">
        <f t="shared" si="46"/>
        <v>1.1525475500000004</v>
      </c>
      <c r="W142" s="85">
        <f t="shared" si="47"/>
        <v>1.1752004800000002</v>
      </c>
      <c r="X142" s="47">
        <f t="shared" si="48"/>
        <v>0.019654659801237484</v>
      </c>
    </row>
    <row r="143" spans="2:24" s="73" customFormat="1" ht="15">
      <c r="B143" s="16" t="s">
        <v>30</v>
      </c>
      <c r="C143" s="70"/>
      <c r="D143" s="18">
        <v>0.15409004</v>
      </c>
      <c r="E143" s="18">
        <v>0.14152115999999998</v>
      </c>
      <c r="F143" s="18">
        <v>0.14029784</v>
      </c>
      <c r="G143" s="18">
        <v>0.14243412</v>
      </c>
      <c r="H143" s="18">
        <v>0.13381764</v>
      </c>
      <c r="I143" s="18">
        <v>0.15695354000000003</v>
      </c>
      <c r="J143" s="18">
        <v>0.15418275000000004</v>
      </c>
      <c r="K143" s="18">
        <v>0.15879338999999998</v>
      </c>
      <c r="L143" s="18">
        <v>0.14616911</v>
      </c>
      <c r="M143" s="18">
        <v>0.16569923</v>
      </c>
      <c r="N143" s="85">
        <v>0.15612367</v>
      </c>
      <c r="O143" s="47">
        <f t="shared" si="41"/>
        <v>-0.05778880203607473</v>
      </c>
      <c r="P143" s="47">
        <f t="shared" si="42"/>
        <v>0.01258843807105503</v>
      </c>
      <c r="Q143" s="1"/>
      <c r="R143" s="18">
        <f t="shared" si="43"/>
        <v>0.57834316</v>
      </c>
      <c r="S143" s="18">
        <f t="shared" si="44"/>
        <v>0.6037473200000001</v>
      </c>
      <c r="T143" s="106">
        <f t="shared" si="45"/>
        <v>0.04392575508284757</v>
      </c>
      <c r="V143" s="18">
        <f t="shared" si="46"/>
        <v>0.44495393000000005</v>
      </c>
      <c r="W143" s="85">
        <f t="shared" si="47"/>
        <v>0.46799200999999996</v>
      </c>
      <c r="X143" s="47">
        <f t="shared" si="48"/>
        <v>0.05177632659632847</v>
      </c>
    </row>
    <row r="144" spans="2:24" s="73" customFormat="1" ht="15">
      <c r="B144" s="16" t="s">
        <v>31</v>
      </c>
      <c r="C144" s="70"/>
      <c r="D144" s="18">
        <v>0.12533107999999996</v>
      </c>
      <c r="E144" s="18">
        <v>0.13025897999999997</v>
      </c>
      <c r="F144" s="18">
        <v>0.13030072</v>
      </c>
      <c r="G144" s="18">
        <v>0.13330704999999998</v>
      </c>
      <c r="H144" s="18">
        <v>0.13697294999999993</v>
      </c>
      <c r="I144" s="18">
        <v>0.12403998000000001</v>
      </c>
      <c r="J144" s="18">
        <v>0.12400219000000001</v>
      </c>
      <c r="K144" s="18">
        <v>0.11840851999999998</v>
      </c>
      <c r="L144" s="18">
        <v>0.12448864</v>
      </c>
      <c r="M144" s="18">
        <v>0.11662563000000001</v>
      </c>
      <c r="N144" s="85">
        <v>0.12451087000000001</v>
      </c>
      <c r="O144" s="47">
        <f t="shared" si="41"/>
        <v>0.0676115533095083</v>
      </c>
      <c r="P144" s="47">
        <f t="shared" si="42"/>
        <v>0.0041021856146250535</v>
      </c>
      <c r="Q144" s="1"/>
      <c r="R144" s="18">
        <f t="shared" si="43"/>
        <v>0.51919783</v>
      </c>
      <c r="S144" s="18">
        <f t="shared" si="44"/>
        <v>0.50342364</v>
      </c>
      <c r="T144" s="106">
        <f t="shared" si="45"/>
        <v>-0.030381848860963068</v>
      </c>
      <c r="V144" s="18">
        <f t="shared" si="46"/>
        <v>0.38501511999999993</v>
      </c>
      <c r="W144" s="85">
        <f t="shared" si="47"/>
        <v>0.36562514</v>
      </c>
      <c r="X144" s="47">
        <f t="shared" si="48"/>
        <v>-0.050361606577944085</v>
      </c>
    </row>
    <row r="145" spans="2:24" s="73" customFormat="1" ht="15">
      <c r="B145" s="16" t="s">
        <v>32</v>
      </c>
      <c r="C145" s="70"/>
      <c r="D145" s="18">
        <v>0.07465254999999997</v>
      </c>
      <c r="E145" s="18">
        <v>0.06971543999999998</v>
      </c>
      <c r="F145" s="18">
        <v>0.06995263</v>
      </c>
      <c r="G145" s="18">
        <v>0.06783146999999999</v>
      </c>
      <c r="H145" s="18">
        <v>0.06804656</v>
      </c>
      <c r="I145" s="18">
        <v>0.06894597999999998</v>
      </c>
      <c r="J145" s="18">
        <v>0.06887726999999999</v>
      </c>
      <c r="K145" s="18">
        <v>0.06455090999999999</v>
      </c>
      <c r="L145" s="18">
        <v>0.07243499</v>
      </c>
      <c r="M145" s="18">
        <v>0.0717558</v>
      </c>
      <c r="N145" s="85">
        <v>0.04296663</v>
      </c>
      <c r="O145" s="47">
        <f t="shared" si="41"/>
        <v>-0.40121035512111913</v>
      </c>
      <c r="P145" s="47">
        <f t="shared" si="42"/>
        <v>-0.37618564150408396</v>
      </c>
      <c r="Q145" s="1"/>
      <c r="R145" s="18">
        <f t="shared" si="43"/>
        <v>0.28215208999999997</v>
      </c>
      <c r="S145" s="18">
        <f t="shared" si="44"/>
        <v>0.27042071999999995</v>
      </c>
      <c r="T145" s="106">
        <f t="shared" si="45"/>
        <v>-0.04157817863408353</v>
      </c>
      <c r="V145" s="18">
        <f t="shared" si="46"/>
        <v>0.20586981</v>
      </c>
      <c r="W145" s="85">
        <f t="shared" si="47"/>
        <v>0.18715742000000002</v>
      </c>
      <c r="X145" s="47">
        <f t="shared" si="48"/>
        <v>-0.09089428896835317</v>
      </c>
    </row>
    <row r="146" spans="2:24" s="73" customFormat="1" ht="15">
      <c r="B146" s="74" t="s">
        <v>33</v>
      </c>
      <c r="C146" s="70"/>
      <c r="D146" s="18">
        <v>0.018831433</v>
      </c>
      <c r="E146" s="18">
        <v>0.022873244000000004</v>
      </c>
      <c r="F146" s="18">
        <v>0.020754929000000002</v>
      </c>
      <c r="G146" s="18">
        <v>0.018994509</v>
      </c>
      <c r="H146" s="18">
        <v>0.019923285</v>
      </c>
      <c r="I146" s="18">
        <v>0.019422287</v>
      </c>
      <c r="J146" s="18">
        <v>0.01930853689999999</v>
      </c>
      <c r="K146" s="18">
        <v>0.020269529</v>
      </c>
      <c r="L146" s="18">
        <v>0.019914770999999998</v>
      </c>
      <c r="M146" s="18">
        <v>0.022647522000000003</v>
      </c>
      <c r="N146" s="85">
        <v>0.024450913</v>
      </c>
      <c r="O146" s="47">
        <f t="shared" si="41"/>
        <v>0.07962862338758292</v>
      </c>
      <c r="P146" s="47">
        <f t="shared" si="42"/>
        <v>0.266326554240369</v>
      </c>
      <c r="Q146" s="1"/>
      <c r="R146" s="18">
        <f t="shared" si="43"/>
        <v>0.08145411500000002</v>
      </c>
      <c r="S146" s="18">
        <f t="shared" si="44"/>
        <v>0.07892363789999998</v>
      </c>
      <c r="T146" s="106">
        <f t="shared" si="45"/>
        <v>-0.031066289284464532</v>
      </c>
      <c r="V146" s="18">
        <f t="shared" si="46"/>
        <v>0.05865410889999999</v>
      </c>
      <c r="W146" s="85">
        <f t="shared" si="47"/>
        <v>0.067013206</v>
      </c>
      <c r="X146" s="47">
        <f t="shared" si="48"/>
        <v>0.1425151154244204</v>
      </c>
    </row>
    <row r="147" spans="2:24" s="20" customFormat="1" ht="18" thickBot="1">
      <c r="B147" s="75" t="s">
        <v>114</v>
      </c>
      <c r="C147" s="37"/>
      <c r="D147" s="69">
        <v>2.9342443229999997</v>
      </c>
      <c r="E147" s="69">
        <v>3.2245247839999998</v>
      </c>
      <c r="F147" s="69">
        <v>2.9592230490000015</v>
      </c>
      <c r="G147" s="69">
        <v>3.0123610989999987</v>
      </c>
      <c r="H147" s="69">
        <f aca="true" t="shared" si="49" ref="H147:N147">SUM(H139:H146)</f>
        <v>3.045849635000001</v>
      </c>
      <c r="I147" s="69">
        <f t="shared" si="49"/>
        <v>2.960551197</v>
      </c>
      <c r="J147" s="69">
        <f t="shared" si="49"/>
        <v>2.9463495169000002</v>
      </c>
      <c r="K147" s="69">
        <f t="shared" si="49"/>
        <v>3.141636659</v>
      </c>
      <c r="L147" s="69">
        <f t="shared" si="49"/>
        <v>2.917647191</v>
      </c>
      <c r="M147" s="69">
        <f t="shared" si="49"/>
        <v>2.775473372</v>
      </c>
      <c r="N147" s="23">
        <f t="shared" si="49"/>
        <v>3.183611653</v>
      </c>
      <c r="O147" s="107">
        <f t="shared" si="41"/>
        <v>0.1470517732641392</v>
      </c>
      <c r="P147" s="107">
        <f t="shared" si="42"/>
        <v>0.0805274916431622</v>
      </c>
      <c r="Q147" s="24"/>
      <c r="R147" s="69">
        <f>SUM(D147:G147)</f>
        <v>12.130353255</v>
      </c>
      <c r="S147" s="69">
        <f>SUM(H147:K147)</f>
        <v>12.0943870079</v>
      </c>
      <c r="T147" s="107">
        <f>S147/R147-1</f>
        <v>-0.0029649793657224865</v>
      </c>
      <c r="V147" s="69">
        <f t="shared" si="46"/>
        <v>8.9527503489</v>
      </c>
      <c r="W147" s="23">
        <f t="shared" si="47"/>
        <v>8.876732216</v>
      </c>
      <c r="X147" s="107">
        <f t="shared" si="48"/>
        <v>-0.008491036825274634</v>
      </c>
    </row>
    <row r="148" spans="2:18" ht="15.75">
      <c r="B148" s="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90"/>
      <c r="P148" s="90"/>
      <c r="R148" s="77"/>
    </row>
    <row r="149" spans="2:20" ht="15">
      <c r="B149" s="121" t="s">
        <v>115</v>
      </c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</row>
    <row r="151" spans="1:20" s="57" customFormat="1" ht="15">
      <c r="A151" s="10"/>
      <c r="B151" s="67" t="s">
        <v>67</v>
      </c>
      <c r="C151" s="65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105"/>
      <c r="P151" s="105"/>
      <c r="R151" s="66"/>
      <c r="T151" s="108"/>
    </row>
    <row r="152" spans="2:24" s="57" customFormat="1" ht="30">
      <c r="B152" s="14" t="s">
        <v>61</v>
      </c>
      <c r="C152" s="48"/>
      <c r="D152" s="14" t="s">
        <v>2</v>
      </c>
      <c r="E152" s="14" t="s">
        <v>3</v>
      </c>
      <c r="F152" s="14" t="s">
        <v>4</v>
      </c>
      <c r="G152" s="14" t="s">
        <v>5</v>
      </c>
      <c r="H152" s="14" t="s">
        <v>6</v>
      </c>
      <c r="I152" s="14" t="s">
        <v>7</v>
      </c>
      <c r="J152" s="14" t="s">
        <v>8</v>
      </c>
      <c r="K152" s="14" t="s">
        <v>9</v>
      </c>
      <c r="L152" s="14" t="s">
        <v>95</v>
      </c>
      <c r="M152" s="14" t="s">
        <v>97</v>
      </c>
      <c r="N152" s="15" t="s">
        <v>116</v>
      </c>
      <c r="O152" s="93" t="s">
        <v>10</v>
      </c>
      <c r="P152" s="93" t="s">
        <v>11</v>
      </c>
      <c r="Q152" s="1"/>
      <c r="R152" s="14" t="s">
        <v>12</v>
      </c>
      <c r="S152" s="14" t="s">
        <v>13</v>
      </c>
      <c r="T152" s="93" t="s">
        <v>11</v>
      </c>
      <c r="U152" s="1"/>
      <c r="V152" s="14" t="s">
        <v>118</v>
      </c>
      <c r="W152" s="15" t="s">
        <v>119</v>
      </c>
      <c r="X152" s="93" t="s">
        <v>11</v>
      </c>
    </row>
    <row r="153" spans="2:24" s="112" customFormat="1" ht="15">
      <c r="B153" s="36" t="s">
        <v>68</v>
      </c>
      <c r="C153" s="65"/>
      <c r="D153" s="38">
        <v>1.6878790259999998</v>
      </c>
      <c r="E153" s="38">
        <v>1.713941272</v>
      </c>
      <c r="F153" s="38">
        <v>1.6970997631999998</v>
      </c>
      <c r="G153" s="38">
        <v>1.5900787899999997</v>
      </c>
      <c r="H153" s="38">
        <v>1.6236877079999998</v>
      </c>
      <c r="I153" s="38">
        <v>1.53059444444</v>
      </c>
      <c r="J153" s="38">
        <v>1.566170237</v>
      </c>
      <c r="K153" s="38">
        <v>1.56633523652</v>
      </c>
      <c r="L153" s="38">
        <f>L154+L155</f>
        <v>1.53287349</v>
      </c>
      <c r="M153" s="38">
        <f>M154+M155</f>
        <v>1.4860216359999994</v>
      </c>
      <c r="N153" s="88">
        <f>N154+N155</f>
        <v>1.675843883</v>
      </c>
      <c r="O153" s="43">
        <f aca="true" t="shared" si="50" ref="O153:O159">N153/M153-1</f>
        <v>0.12773854861962497</v>
      </c>
      <c r="P153" s="43">
        <f aca="true" t="shared" si="51" ref="P153:P159">N153/J153-1</f>
        <v>0.07002664423637617</v>
      </c>
      <c r="Q153" s="24"/>
      <c r="R153" s="38">
        <f>SUM(D153:G153)</f>
        <v>6.688998851199999</v>
      </c>
      <c r="S153" s="38">
        <f>SUM(H153:K153)</f>
        <v>6.286787625959999</v>
      </c>
      <c r="T153" s="113">
        <f aca="true" t="shared" si="52" ref="T153:T159">S153/R153-1</f>
        <v>-0.06013025778406944</v>
      </c>
      <c r="V153" s="38">
        <f aca="true" t="shared" si="53" ref="V153:V159">SUM(H153:J153)</f>
        <v>4.720452389439999</v>
      </c>
      <c r="W153" s="88">
        <f aca="true" t="shared" si="54" ref="W153:W159">SUM(L153:N153)</f>
        <v>4.694739008999999</v>
      </c>
      <c r="X153" s="43">
        <f aca="true" t="shared" si="55" ref="X153:X159">W153/V153-1</f>
        <v>-0.005447228002452231</v>
      </c>
    </row>
    <row r="154" spans="2:24" s="57" customFormat="1" ht="15">
      <c r="B154" s="16" t="s">
        <v>69</v>
      </c>
      <c r="C154" s="65"/>
      <c r="D154" s="18">
        <v>0.605078</v>
      </c>
      <c r="E154" s="18">
        <v>0.609778</v>
      </c>
      <c r="F154" s="18">
        <v>0.60959</v>
      </c>
      <c r="G154" s="18">
        <v>0.611141</v>
      </c>
      <c r="H154" s="18">
        <v>0.5964299999999999</v>
      </c>
      <c r="I154" s="18">
        <v>0.587218</v>
      </c>
      <c r="J154" s="18">
        <v>0.61147</v>
      </c>
      <c r="K154" s="18">
        <v>0.583</v>
      </c>
      <c r="L154" s="18">
        <v>0.5841442000000001</v>
      </c>
      <c r="M154" s="18">
        <v>0.5538010000000001</v>
      </c>
      <c r="N154" s="85">
        <v>0.60989644</v>
      </c>
      <c r="O154" s="47">
        <f t="shared" si="50"/>
        <v>0.10129169141984184</v>
      </c>
      <c r="P154" s="47">
        <f t="shared" si="51"/>
        <v>-0.002573405073020729</v>
      </c>
      <c r="Q154" s="1"/>
      <c r="R154" s="18">
        <f aca="true" t="shared" si="56" ref="R154:R159">SUM(D154:G154)</f>
        <v>2.435587</v>
      </c>
      <c r="S154" s="18">
        <f aca="true" t="shared" si="57" ref="S154:S159">SUM(H154:K154)</f>
        <v>2.3781179999999997</v>
      </c>
      <c r="T154" s="106">
        <f t="shared" si="52"/>
        <v>-0.023595543907895755</v>
      </c>
      <c r="V154" s="18">
        <f t="shared" si="53"/>
        <v>1.7951179999999998</v>
      </c>
      <c r="W154" s="85">
        <f t="shared" si="54"/>
        <v>1.7478416400000003</v>
      </c>
      <c r="X154" s="47">
        <f t="shared" si="55"/>
        <v>-0.0263360737288576</v>
      </c>
    </row>
    <row r="155" spans="2:24" s="57" customFormat="1" ht="15">
      <c r="B155" s="16" t="s">
        <v>70</v>
      </c>
      <c r="C155" s="65"/>
      <c r="D155" s="18">
        <v>1.0828010259999998</v>
      </c>
      <c r="E155" s="18">
        <v>1.1041632719999999</v>
      </c>
      <c r="F155" s="18">
        <v>1.0875097631999997</v>
      </c>
      <c r="G155" s="18">
        <v>0.9789377899999998</v>
      </c>
      <c r="H155" s="18">
        <v>1.027257708</v>
      </c>
      <c r="I155" s="18">
        <v>0.9433764444400001</v>
      </c>
      <c r="J155" s="18">
        <v>0.9547002370000002</v>
      </c>
      <c r="K155" s="18">
        <v>0.98467545652</v>
      </c>
      <c r="L155" s="18">
        <v>0.94872929</v>
      </c>
      <c r="M155" s="18">
        <v>0.9322206359999993</v>
      </c>
      <c r="N155" s="85">
        <v>1.065947443</v>
      </c>
      <c r="O155" s="47">
        <f t="shared" si="50"/>
        <v>0.143449739080868</v>
      </c>
      <c r="P155" s="47">
        <f t="shared" si="51"/>
        <v>0.11652579698689203</v>
      </c>
      <c r="Q155" s="1"/>
      <c r="R155" s="18">
        <f t="shared" si="56"/>
        <v>4.253411851199999</v>
      </c>
      <c r="S155" s="18">
        <f t="shared" si="57"/>
        <v>3.9100098459600003</v>
      </c>
      <c r="T155" s="106">
        <f t="shared" si="52"/>
        <v>-0.08073565816183925</v>
      </c>
      <c r="V155" s="18">
        <f t="shared" si="53"/>
        <v>2.9253343894400006</v>
      </c>
      <c r="W155" s="85">
        <f t="shared" si="54"/>
        <v>2.9468973689999993</v>
      </c>
      <c r="X155" s="47">
        <f t="shared" si="55"/>
        <v>0.007371116149264001</v>
      </c>
    </row>
    <row r="156" spans="2:24" s="112" customFormat="1" ht="15">
      <c r="B156" s="36" t="s">
        <v>71</v>
      </c>
      <c r="C156" s="65"/>
      <c r="D156" s="38">
        <v>3.9099999999999997</v>
      </c>
      <c r="E156" s="38">
        <v>3.852</v>
      </c>
      <c r="F156" s="38">
        <v>3.9379999999999997</v>
      </c>
      <c r="G156" s="38">
        <v>3.915</v>
      </c>
      <c r="H156" s="38">
        <v>3.772</v>
      </c>
      <c r="I156" s="38">
        <v>3.849</v>
      </c>
      <c r="J156" s="38">
        <v>3.913</v>
      </c>
      <c r="K156" s="38">
        <v>3.878</v>
      </c>
      <c r="L156" s="38">
        <f>L157+L158</f>
        <v>4.009</v>
      </c>
      <c r="M156" s="38">
        <f>M157+M158</f>
        <v>4.128</v>
      </c>
      <c r="N156" s="88">
        <f>N157+N158</f>
        <v>4.052</v>
      </c>
      <c r="O156" s="43">
        <f t="shared" si="50"/>
        <v>-0.01841085271317844</v>
      </c>
      <c r="P156" s="43">
        <f t="shared" si="51"/>
        <v>0.035522616917965655</v>
      </c>
      <c r="Q156" s="24"/>
      <c r="R156" s="38">
        <f t="shared" si="56"/>
        <v>15.614999999999998</v>
      </c>
      <c r="S156" s="38">
        <f t="shared" si="57"/>
        <v>15.412</v>
      </c>
      <c r="T156" s="113">
        <f t="shared" si="52"/>
        <v>-0.013000320204931026</v>
      </c>
      <c r="V156" s="38">
        <f t="shared" si="53"/>
        <v>11.534</v>
      </c>
      <c r="W156" s="88">
        <f t="shared" si="54"/>
        <v>12.189</v>
      </c>
      <c r="X156" s="43">
        <f t="shared" si="55"/>
        <v>0.05678862493497472</v>
      </c>
    </row>
    <row r="157" spans="2:24" s="57" customFormat="1" ht="15">
      <c r="B157" s="16" t="s">
        <v>72</v>
      </c>
      <c r="C157" s="65"/>
      <c r="D157" s="18">
        <v>3.497</v>
      </c>
      <c r="E157" s="18">
        <v>3.431</v>
      </c>
      <c r="F157" s="18">
        <v>3.497</v>
      </c>
      <c r="G157" s="18">
        <v>3.478</v>
      </c>
      <c r="H157" s="18">
        <v>3.409</v>
      </c>
      <c r="I157" s="18">
        <v>3.482</v>
      </c>
      <c r="J157" s="18">
        <v>3.55</v>
      </c>
      <c r="K157" s="18">
        <v>3.512</v>
      </c>
      <c r="L157" s="18">
        <v>3.63</v>
      </c>
      <c r="M157" s="18">
        <v>3.748</v>
      </c>
      <c r="N157" s="85">
        <v>3.674</v>
      </c>
      <c r="O157" s="47">
        <f t="shared" si="50"/>
        <v>-0.01974386339381007</v>
      </c>
      <c r="P157" s="47">
        <f t="shared" si="51"/>
        <v>0.034929577464788863</v>
      </c>
      <c r="Q157" s="1"/>
      <c r="R157" s="18">
        <f t="shared" si="56"/>
        <v>13.903</v>
      </c>
      <c r="S157" s="18">
        <f t="shared" si="57"/>
        <v>13.953</v>
      </c>
      <c r="T157" s="106">
        <f t="shared" si="52"/>
        <v>0.003596346112349824</v>
      </c>
      <c r="V157" s="18">
        <f t="shared" si="53"/>
        <v>10.440999999999999</v>
      </c>
      <c r="W157" s="85">
        <f t="shared" si="54"/>
        <v>11.052</v>
      </c>
      <c r="X157" s="47">
        <f t="shared" si="55"/>
        <v>0.058519298917728335</v>
      </c>
    </row>
    <row r="158" spans="2:24" s="57" customFormat="1" ht="15">
      <c r="B158" s="16" t="s">
        <v>73</v>
      </c>
      <c r="C158" s="65"/>
      <c r="D158" s="18">
        <v>0.413</v>
      </c>
      <c r="E158" s="18">
        <v>0.421</v>
      </c>
      <c r="F158" s="18">
        <v>0.441</v>
      </c>
      <c r="G158" s="18">
        <v>0.437</v>
      </c>
      <c r="H158" s="18">
        <v>0.363</v>
      </c>
      <c r="I158" s="18">
        <v>0.367</v>
      </c>
      <c r="J158" s="18">
        <v>0.363</v>
      </c>
      <c r="K158" s="18">
        <v>0.366</v>
      </c>
      <c r="L158" s="18">
        <v>0.379</v>
      </c>
      <c r="M158" s="18">
        <v>0.38</v>
      </c>
      <c r="N158" s="85">
        <v>0.378</v>
      </c>
      <c r="O158" s="47">
        <f t="shared" si="50"/>
        <v>-0.0052631578947368585</v>
      </c>
      <c r="P158" s="47">
        <f t="shared" si="51"/>
        <v>0.04132231404958686</v>
      </c>
      <c r="Q158" s="1"/>
      <c r="R158" s="18">
        <f t="shared" si="56"/>
        <v>1.712</v>
      </c>
      <c r="S158" s="18">
        <f t="shared" si="57"/>
        <v>1.459</v>
      </c>
      <c r="T158" s="106">
        <f t="shared" si="52"/>
        <v>-0.14778037383177567</v>
      </c>
      <c r="V158" s="18">
        <f t="shared" si="53"/>
        <v>1.093</v>
      </c>
      <c r="W158" s="85">
        <f t="shared" si="54"/>
        <v>1.137</v>
      </c>
      <c r="X158" s="47">
        <f t="shared" si="55"/>
        <v>0.040256175663311966</v>
      </c>
    </row>
    <row r="159" spans="2:24" s="112" customFormat="1" ht="15">
      <c r="B159" s="36" t="s">
        <v>74</v>
      </c>
      <c r="C159" s="65"/>
      <c r="D159" s="38">
        <v>0.3269</v>
      </c>
      <c r="E159" s="38">
        <v>0.632055</v>
      </c>
      <c r="F159" s="38">
        <v>0.644568</v>
      </c>
      <c r="G159" s="38">
        <v>0.516957087</v>
      </c>
      <c r="H159" s="38">
        <v>0.301566011</v>
      </c>
      <c r="I159" s="38">
        <v>0.607329968</v>
      </c>
      <c r="J159" s="38">
        <v>0.6785252669999999</v>
      </c>
      <c r="K159" s="38">
        <v>0.622211575</v>
      </c>
      <c r="L159" s="38">
        <v>0.333</v>
      </c>
      <c r="M159" s="38">
        <v>0.6485669839999999</v>
      </c>
      <c r="N159" s="88">
        <v>0.7327042482175014</v>
      </c>
      <c r="O159" s="43">
        <f t="shared" si="50"/>
        <v>0.12972794837410584</v>
      </c>
      <c r="P159" s="43">
        <f t="shared" si="51"/>
        <v>0.07984814103835203</v>
      </c>
      <c r="Q159" s="24"/>
      <c r="R159" s="38">
        <f t="shared" si="56"/>
        <v>2.120480087</v>
      </c>
      <c r="S159" s="38">
        <f t="shared" si="57"/>
        <v>2.209632821</v>
      </c>
      <c r="T159" s="113">
        <f t="shared" si="52"/>
        <v>0.04204365537152066</v>
      </c>
      <c r="V159" s="38">
        <f t="shared" si="53"/>
        <v>1.587421246</v>
      </c>
      <c r="W159" s="88">
        <f t="shared" si="54"/>
        <v>1.7142712322175013</v>
      </c>
      <c r="X159" s="43">
        <f t="shared" si="55"/>
        <v>0.07990946734342841</v>
      </c>
    </row>
  </sheetData>
  <sheetProtection/>
  <mergeCells count="4">
    <mergeCell ref="B23:T23"/>
    <mergeCell ref="B106:T106"/>
    <mergeCell ref="B123:T123"/>
    <mergeCell ref="B149:T149"/>
  </mergeCells>
  <printOptions/>
  <pageMargins left="0.35433070866141736" right="0.2755905511811024" top="0.5118110236220472" bottom="0.2755905511811024" header="0.5905511811023623" footer="0.5118110236220472"/>
  <pageSetup fitToHeight="2" fitToWidth="1"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B2:C2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.421875" style="79" customWidth="1"/>
    <col min="2" max="2" width="67.00390625" style="79" customWidth="1"/>
    <col min="3" max="3" width="10.00390625" style="79" customWidth="1"/>
    <col min="4" max="16384" width="9.140625" style="79" customWidth="1"/>
  </cols>
  <sheetData>
    <row r="2" spans="2:3" ht="15.75">
      <c r="B2" s="78" t="s">
        <v>78</v>
      </c>
      <c r="C2"/>
    </row>
    <row r="3" spans="2:3" ht="15">
      <c r="B3"/>
      <c r="C3" s="79" t="s">
        <v>79</v>
      </c>
    </row>
    <row r="4" spans="2:3" ht="15">
      <c r="B4" s="80" t="s">
        <v>63</v>
      </c>
      <c r="C4" s="81">
        <v>12.574</v>
      </c>
    </row>
    <row r="5" spans="2:3" ht="15">
      <c r="B5" s="80" t="s">
        <v>64</v>
      </c>
      <c r="C5" s="81">
        <v>3.5</v>
      </c>
    </row>
    <row r="6" spans="2:3" ht="15">
      <c r="B6" s="80" t="s">
        <v>80</v>
      </c>
      <c r="C6" s="81">
        <v>2</v>
      </c>
    </row>
    <row r="7" spans="2:3" ht="17.25">
      <c r="B7" s="80" t="s">
        <v>87</v>
      </c>
      <c r="C7" s="81">
        <v>1.5</v>
      </c>
    </row>
    <row r="8" spans="2:3" ht="30">
      <c r="B8" s="80" t="s">
        <v>65</v>
      </c>
      <c r="C8" s="81">
        <v>0.77</v>
      </c>
    </row>
    <row r="9" spans="2:3" ht="15.75" thickBot="1">
      <c r="B9" s="21" t="s">
        <v>81</v>
      </c>
      <c r="C9" s="82">
        <f>C4+C5+C8</f>
        <v>16.843999999999998</v>
      </c>
    </row>
    <row r="10" spans="2:3" ht="18" customHeight="1">
      <c r="B10" s="63" t="s">
        <v>66</v>
      </c>
      <c r="C10" s="83"/>
    </row>
    <row r="11" spans="2:3" ht="17.25">
      <c r="B11" s="80" t="s">
        <v>88</v>
      </c>
      <c r="C11" s="81">
        <v>0.34</v>
      </c>
    </row>
    <row r="12" spans="2:3" ht="15">
      <c r="B12" s="44"/>
      <c r="C12" s="84"/>
    </row>
    <row r="13" spans="2:3" ht="44.25" customHeight="1">
      <c r="B13" s="123" t="s">
        <v>90</v>
      </c>
      <c r="C13" s="123"/>
    </row>
    <row r="14" spans="2:3" ht="15">
      <c r="B14" s="123" t="s">
        <v>91</v>
      </c>
      <c r="C14" s="123"/>
    </row>
    <row r="15" spans="2:3" ht="15">
      <c r="B15"/>
      <c r="C15" s="83"/>
    </row>
    <row r="16" spans="2:3" ht="15.75">
      <c r="B16" s="78" t="s">
        <v>82</v>
      </c>
      <c r="C16" s="83"/>
    </row>
    <row r="17" spans="2:3" ht="15">
      <c r="B17"/>
      <c r="C17" s="83" t="s">
        <v>79</v>
      </c>
    </row>
    <row r="18" spans="2:3" ht="15">
      <c r="B18" s="80" t="s">
        <v>83</v>
      </c>
      <c r="C18" s="81"/>
    </row>
    <row r="19" spans="2:3" ht="15">
      <c r="B19" s="80" t="s">
        <v>84</v>
      </c>
      <c r="C19" s="81">
        <v>14</v>
      </c>
    </row>
    <row r="20" spans="2:3" ht="15">
      <c r="B20" s="80" t="s">
        <v>85</v>
      </c>
      <c r="C20" s="81">
        <v>1.7</v>
      </c>
    </row>
    <row r="21" spans="2:3" ht="15">
      <c r="B21"/>
      <c r="C21" s="83"/>
    </row>
    <row r="22" spans="2:3" ht="18">
      <c r="B22" s="78" t="s">
        <v>89</v>
      </c>
      <c r="C22" s="83"/>
    </row>
    <row r="23" spans="2:3" ht="15">
      <c r="B23"/>
      <c r="C23" s="83" t="s">
        <v>79</v>
      </c>
    </row>
    <row r="24" spans="2:3" ht="15">
      <c r="B24" s="80" t="s">
        <v>63</v>
      </c>
      <c r="C24" s="81">
        <v>2.4</v>
      </c>
    </row>
    <row r="25" spans="2:3" ht="15">
      <c r="B25" s="80" t="s">
        <v>86</v>
      </c>
      <c r="C25" s="81">
        <v>4.3804</v>
      </c>
    </row>
    <row r="27" spans="2:3" ht="15">
      <c r="B27" s="123" t="s">
        <v>92</v>
      </c>
      <c r="C27" s="123"/>
    </row>
  </sheetData>
  <sheetProtection/>
  <mergeCells count="3">
    <mergeCell ref="B13:C13"/>
    <mergeCell ref="B14:C14"/>
    <mergeCell ref="B27:C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pavlov_sv</dc:creator>
  <cp:keywords/>
  <dc:description/>
  <cp:lastModifiedBy>altyn_yv</cp:lastModifiedBy>
  <cp:lastPrinted>2014-04-16T13:16:12Z</cp:lastPrinted>
  <dcterms:created xsi:type="dcterms:W3CDTF">2014-01-24T09:07:43Z</dcterms:created>
  <dcterms:modified xsi:type="dcterms:W3CDTF">2014-10-16T09:36:14Z</dcterms:modified>
  <cp:category/>
  <cp:version/>
  <cp:contentType/>
  <cp:contentStatus/>
</cp:coreProperties>
</file>