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eams.nlmk.ru@SSL\DavWWWRoot\sites\usi\Shared Documents\Disclosure\2017_Q2\01_Trading_Update\04_InProgress\"/>
    </mc:Choice>
  </mc:AlternateContent>
  <bookViews>
    <workbookView xWindow="0" yWindow="0" windowWidth="28800" windowHeight="12435"/>
  </bookViews>
  <sheets>
    <sheet name="ОР" sheetId="1" r:id="rId1"/>
    <sheet name="Мощности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xlfn.BAHTTEXT" hidden="1">#NAME?</definedName>
    <definedName name="__123Graph_A" hidden="1">[1]Assum!$B$12:$B$18</definedName>
    <definedName name="__123Graph_B" hidden="1">[1]Assum!$C$12:$C$18</definedName>
    <definedName name="__123Graph_C" hidden="1">[1]Assum!$D$12:$D$18</definedName>
    <definedName name="__123Graph_D" hidden="1">[1]Assum!$E$12:$E$18</definedName>
    <definedName name="__123Graph_E" hidden="1">[1]Assum!$F$12:$F$18</definedName>
    <definedName name="__123Graph_F" hidden="1">[2]inputs!#REF!</definedName>
    <definedName name="__FDS_HYPERLINK_TOGGLE_STATE__" hidden="1">"ON"</definedName>
    <definedName name="__ww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xlfn.BAHTTEXT" hidden="1">#NAME?</definedName>
    <definedName name="_Fill" hidden="1">'[3]KBC-1996-500 MBEF-échéancier'!$C$19:$C$33</definedName>
    <definedName name="_Key1" hidden="1">#REF!</definedName>
    <definedName name="_Order1" hidden="1">255</definedName>
    <definedName name="_Sort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ww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xlnm._FilterDatabase" localSheetId="1" hidden="1">#REF!</definedName>
    <definedName name="_xlnm._FilterDatabase" hidden="1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c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ccessDatabase" hidden="1">"C:\Documents and Settings\Stassovsky\My Documents\MF\Current\2001 PROJECT N_1.mdb"</definedName>
    <definedName name="ACwvu.inputs._.raw._.data." hidden="1">#REF!</definedName>
    <definedName name="ACwvu.summary1." hidden="1">[4]Comps!$A$1:$AA$49</definedName>
    <definedName name="ACwvu.summary2." hidden="1">[4]Comps!$A$147:$AA$192</definedName>
    <definedName name="ACwvu.summary3." hidden="1">[4]Comps!$A$103:$AA$146</definedName>
    <definedName name="All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nscount" hidden="1">1</definedName>
    <definedName name="as" hidden="1">{"FCB_ALL",#N/A,FALSE,"FCB"}</definedName>
    <definedName name="AS2DocOpenMode" hidden="1">"AS2DocumentBrowse"</definedName>
    <definedName name="asfa" hidden="1">#REF!</definedName>
    <definedName name="awe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Ex1MFOFGWVWW2L1AZ1TK4SQVJZ1" hidden="1">#REF!</definedName>
    <definedName name="BEx1QJ4SY861T3ETBYOUX2V6MGQ5" hidden="1">#REF!</definedName>
    <definedName name="BEx1QZX1Y9JVE0AVCL9RE5J9TZYU" hidden="1">#REF!</definedName>
    <definedName name="BEx1SOWO5EOJ3CA3FEMLKOLF0V42" hidden="1">#REF!</definedName>
    <definedName name="BEx3C9HFHF3TSXNL6W22ZSWZ47AA" hidden="1">#REF!</definedName>
    <definedName name="BEx3GN4MYP75C1FDTV5GEIU9X0AK" hidden="1">#REF!</definedName>
    <definedName name="BEx7GB29C2LLPD735G2VFX87UFBO" hidden="1">#REF!</definedName>
    <definedName name="BEx92CCS0YNMODXSODY2XIPZOPZE" hidden="1">#REF!</definedName>
    <definedName name="BEx939BLP1I975GY577ZWKM5KE0F" hidden="1">#REF!</definedName>
    <definedName name="BEx96WADYKWVLW4UG9EXFJ5WC9PT" hidden="1">#REF!</definedName>
    <definedName name="BEx9IKMBCSBIOKOX2ADSNKIK428K" hidden="1">#REF!</definedName>
    <definedName name="BExBANCBFAK1K1PJPEQFGBPDMNCH" hidden="1">#REF!</definedName>
    <definedName name="BExCWXBRA7X4NSXPAHQ1H5K4JTJP" hidden="1">#REF!</definedName>
    <definedName name="BExD2BTVJ1TP26KAK5IB0U7S01O8" hidden="1">#REF!</definedName>
    <definedName name="BExESCZ3GGGBJ7CQ8HV3A2U9VLO8" hidden="1">#REF!</definedName>
    <definedName name="BExGQ4OYD4XVM89OCNZEKNUQI94J" hidden="1">#REF!</definedName>
    <definedName name="BExGWDGUZF5DWHDMQRQ5LV20DE5E" hidden="1">#REF!</definedName>
    <definedName name="BExIGEJ1UR7RGIILALDNGSZ3I6FF" hidden="1">#REF!</definedName>
    <definedName name="BExIN8QDFVU5LV0W3RT8EJXKGAB5" hidden="1">#REF!</definedName>
    <definedName name="BExINFBP3M30XV2DA2QRQS8E3YOW" hidden="1">#REF!</definedName>
    <definedName name="BExISRA8VAXWRO5QTKPEBW6J4UXG" hidden="1">#REF!</definedName>
    <definedName name="BExKDCFDUB4XSBOSZPQPB590WJSD" hidden="1">#REF!</definedName>
    <definedName name="BExMGQW4AVEBVC6YK64UOL7R8QP1" hidden="1">#REF!</definedName>
    <definedName name="BExOMH4CJF59H7FLDAEHMZYMT2LE" hidden="1">#REF!</definedName>
    <definedName name="BExQ3SMREB32RHMB84UTIQIBU3M8" hidden="1">#REF!</definedName>
    <definedName name="BExQ700NHTKTPO79Z0SPERLB68M8" hidden="1">#REF!</definedName>
    <definedName name="BExQCHYSNUSUUTR3JUKVQBCP8ZT6" hidden="1">#REF!</definedName>
    <definedName name="BExQGB89F9I8NK4MFIJE9UT1J769" hidden="1">#REF!</definedName>
    <definedName name="BExQH2Y8ZJCIQ91IZ9LU7ESZLO80" hidden="1">#REF!</definedName>
    <definedName name="BExSDOEVARXCH4FHHX4RPV3I6FAN" hidden="1">#REF!</definedName>
    <definedName name="BExU2CPJTIU3B6PBZTWPAM7MHZK5" hidden="1">#REF!</definedName>
    <definedName name="BExU6W73A7DM2KFMQ192PYX7MLAE" hidden="1">#REF!</definedName>
    <definedName name="BExUA34NE2GS8E6SE4PH21SD7HDW" hidden="1">#REF!</definedName>
    <definedName name="BExUCHFVR09W156QDFFSESPR6OGT" hidden="1">#REF!</definedName>
    <definedName name="BExVXL5ZNOKF8OGQXSE4H21JTJRX" hidden="1">#REF!</definedName>
    <definedName name="BExXQL0BADE7GL4NRXIMR4QZZL49" hidden="1">#REF!</definedName>
    <definedName name="BExXSXYXNYGCT9S1MRGX13Y9WH7K" hidden="1">#REF!</definedName>
    <definedName name="BExY2UBD49EUMELNYQUNEINJC7LE" hidden="1">#REF!</definedName>
    <definedName name="BExY2UGTDOUNQ5HQS8OSBADI46ML" hidden="1">#REF!</definedName>
    <definedName name="BExY2XM2HPIGB9UF99ZMG98QNTQR" hidden="1">#REF!</definedName>
    <definedName name="BExZS7XPHM5692P4KYDS07UGFUK4" hidden="1">#REF!</definedName>
    <definedName name="BExZW41LND7BRCZG1PANFVYTLHH7" hidden="1">#REF!</definedName>
    <definedName name="BLPH1" hidden="1">'[5]Share Price 2002'!#REF!</definedName>
    <definedName name="BLPH2" hidden="1">'[5]Share Price 2002'!#REF!</definedName>
    <definedName name="bn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Q">[6]FACE!$C$5</definedName>
    <definedName name="Cwvu.GREY_ALL." hidden="1">#REF!</definedName>
    <definedName name="CY">[6]FACE!$D$5</definedName>
    <definedName name="dddddd" hidden="1">{"FCB_ALL",#N/A,FALSE,"FCB";"GREY_ALL",#N/A,FALSE,"GREY"}</definedName>
    <definedName name="dfd" hidden="1">{"FCB_ALL",#N/A,FALSE,"FCB";"GREY_ALL",#N/A,FALSE,"GREY"}</definedName>
    <definedName name="dfdas" hidden="1">{"FCB_ALL",#N/A,FALSE,"FCB";"GREY_ALL",#N/A,FALSE,"GREY"}</definedName>
    <definedName name="dfdfd" hidden="1">{"FCB_ALL",#N/A,FALSE,"FCB";"GREY_ALL",#N/A,FALSE,"GREY"}</definedName>
    <definedName name="dfdfdfd" hidden="1">{"FCB_ALL",#N/A,FALSE,"FCB"}</definedName>
    <definedName name="draka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ds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rref" hidden="1">{#N/A,#N/A,FALSE,"Italy";#N/A,#N/A,FALSE,"Aperol Italy";#N/A,#N/A,FALSE,"Aperol Soda Italy";#N/A,#N/A,FALSE,"Spumanti";#N/A,#N/A,FALSE,"Barbieri Liqueur Italy";#N/A,#N/A,FALSE,"Others Italy"}</definedName>
    <definedName name="EV__LASTREFTIME__" hidden="1">39721.7266087963</definedName>
    <definedName name="fvfdf" hidden="1">[2]inputs!#REF!</definedName>
    <definedName name="gjgfju" hidden="1">#REF!</definedName>
    <definedName name="HTML_CodePage" hidden="1">1251</definedName>
    <definedName name="HTML_Control" hidden="1">{"'КУЛАКОВ Ю.В.'!$A$1:$AP$78"}</definedName>
    <definedName name="HTML_Description" hidden="1">""</definedName>
    <definedName name="HTML_Email" hidden="1">""</definedName>
    <definedName name="HTML_Header" hidden="1">"КУЛАКОВ Ю.В."</definedName>
    <definedName name="HTML_LastUpdate" hidden="1">"23.02.98"</definedName>
    <definedName name="HTML_LineAfter" hidden="1">TRUE</definedName>
    <definedName name="HTML_LineBefore" hidden="1">TRUE</definedName>
    <definedName name="HTML_Name" hidden="1">"Сысолетин Леонид Борисович"</definedName>
    <definedName name="HTML_OBDlg2" hidden="1">TRUE</definedName>
    <definedName name="HTML_OBDlg4" hidden="1">TRUE</definedName>
    <definedName name="HTML_OS" hidden="1">0</definedName>
    <definedName name="HTML_PathFile" hidden="1">"C:\MyHTML.htm"</definedName>
    <definedName name="HTML_PathFileMac" hidden="1">"Macintosh HD:HomePageStuff:New_Home_Page:datafile:histret.html"</definedName>
    <definedName name="HTML_Title" hidden="1">"БЮДЖЕТ_0398изм11"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QShowHideColumns" hidden="1">"iQShowAnnual"</definedName>
    <definedName name="iuy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limcount" hidden="1">1</definedName>
    <definedName name="lkjlklkjlkjlkj" hidden="1">{"page1",#N/A,TRUE,"CSC";"page2",#N/A,TRUE,"CSC"}</definedName>
    <definedName name="ll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mrn.sve44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New" hidden="1">{"CSC_1",#N/A,FALSE,"CSC Outputs";"CSC_2",#N/A,FALSE,"CSC Outputs"}</definedName>
    <definedName name="Print_CSC_Report_3" hidden="1">{"CSC_1",#N/A,FALSE,"CSC Outputs";"CSC_2",#N/A,FALSE,"CSC Outputs"}</definedName>
    <definedName name="PrintBuyer" hidden="1">{#N/A,"DR",FALSE,"increm pf";#N/A,"MAMSI",FALSE,"increm pf";#N/A,"MAXI",FALSE,"increm pf";#N/A,"PCAM",FALSE,"increm pf";#N/A,"PHSV",FALSE,"increm pf";#N/A,"SIE",FALSE,"increm pf"}</definedName>
    <definedName name="Quarter">[6]HD!$4:$4</definedName>
    <definedName name="rename_of_wrn.CSC" hidden="1">{"page1",#N/A,TRUE,"CSC";"page2",#N/A,TRUE,"CSC"}</definedName>
    <definedName name="RUQuater">[6]HD!$8:$8</definedName>
    <definedName name="RUYear">[6]HD!$7:$7</definedName>
    <definedName name="SAPBEXhrIndnt" hidden="1">"Wide"</definedName>
    <definedName name="SAPBEXrevision" hidden="1">1</definedName>
    <definedName name="SAPBEXsysID" hidden="1">"BWP"</definedName>
    <definedName name="SAPBEXwbID" hidden="1">"42L5M8C6J74Q38DZ2PSPS67KM"</definedName>
    <definedName name="SAPsysID" hidden="1">"708C5W7SBKP804JT78WJ0JNKI"</definedName>
    <definedName name="SAPwbID" hidden="1">"ARS"</definedName>
    <definedName name="sencount" hidden="1">1</definedName>
    <definedName name="Swvu.inputs._.raw._.data." hidden="1">#REF!</definedName>
    <definedName name="Swvu.summary1." hidden="1">[4]Comps!$A$1:$AA$49</definedName>
    <definedName name="Swvu.summary2." hidden="1">[4]Comps!$A$147:$AA$192</definedName>
    <definedName name="Swvu.summary3." hidden="1">[4]Comps!$A$103:$AA$146</definedName>
    <definedName name="wrn.Alex." hidden="1">{#N/A,#N/A,FALSE,"TradeSumm";#N/A,#N/A,FALSE,"StatsSumm"}</definedName>
    <definedName name="wrn.all.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ppendix." hidden="1">{#N/A,#N/A,TRUE,"Lines";#N/A,#N/A,TRUE,"Stations";#N/A,#N/A,TRUE,"Cap. Expenses";#N/A,#N/A,TRUE,"Land";#N/A,#N/A,TRUE,"Cen Proces Sys";#N/A,#N/A,TRUE,"telecom";#N/A,#N/A,TRUE,"Other"}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sumptions." hidden="1">{"Assumptions",#N/A,FALSE,"Assum"}</definedName>
    <definedName name="wrn.CAG." hidden="1">{#N/A,#N/A,FALSE,"CAG"}</definedName>
    <definedName name="wrn.Cider." hidden="1">{#N/A,#N/A,FALSE,"Cider Segment";#N/A,#N/A,FALSE,"Bulmers";#N/A,#N/A,FALSE,"Ritz";#N/A,#N/A,FALSE,"Stag";#N/A,#N/A,FALSE,"Cider Others"}</definedName>
    <definedName name="wrn.Consolidated._.Set." hidden="1">{"Consolidated IS w Ratios",#N/A,FALSE,"Consolidated";"Consolidated CF",#N/A,FALSE,"Consolidated";"Consolidated DCF",#N/A,FALSE,"Consolidated"}</definedName>
    <definedName name="wrn.contribution." hidden="1">{#N/A,#N/A,FALSE,"Contribution Analysis"}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PB." hidden="1">{#N/A,#N/A,FALSE,"CPB"}</definedName>
    <definedName name="wrn.Credit._.Summary." hidden="1">{#N/A,#N/A,FALSE,"Credit Summary"}</definedName>
    <definedName name="wrn.CSC." hidden="1">{"page1",#N/A,TRUE,"CSC";"page2",#N/A,TRUE,"CSC"}</definedName>
    <definedName name="wrn.CSC2" hidden="1">{"page1",#N/A,TRUE,"CSC";"page2",#N/A,TRUE,"CSC"}</definedName>
    <definedName name="wrn.csc2." hidden="1">{#N/A,#N/A,FALSE,"ORIX CSC"}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.Base." hidden="1">{"Eur Base Top",#N/A,FALSE,"Europe Base";"Eur Base Bottom",#N/A,FALSE,"Europe Base"}</definedName>
    <definedName name="wrn.Europe._.Set." hidden="1">{"IS w Ratios",#N/A,FALSE,"Europe";"PF CF Europe",#N/A,FALSE,"Europe";"DCF Eur Matrix",#N/A,FALSE,"Europe"}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ports.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Far._.East._.Set." hidden="1">{"IS FE with Ratios",#N/A,FALSE,"Far East";"PF CF Far East",#N/A,FALSE,"Far East";"DCF Far East Matrix",#N/A,FALSE,"Far East"}</definedName>
    <definedName name="wrn.FCB." hidden="1">{"FCB_ALL",#N/A,FALSE,"FCB"}</definedName>
    <definedName name="wrn.fcb2" hidden="1">{"FCB_ALL",#N/A,FALSE,"FCB"}</definedName>
    <definedName name="wrn.FE._.Sensitivity." hidden="1">{"Far East Top",#N/A,FALSE,"FE Model";"Far East Mid",#N/A,FALSE,"FE Model";"Far East Base",#N/A,FALSE,"FE Model"}</definedName>
    <definedName name="wrn.for._.TenneT.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GIS." hidden="1">{#N/A,#N/A,FALSE,"GIS"}</definedName>
    <definedName name="wrn.Historical._.Cost._.PWC.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TenneT." hidden="1">{#N/A,#N/A,TRUE,"Cover His T";#N/A,#N/A,TRUE,"P&amp;L";#N/A,#N/A,TRUE,"BS";#N/A,#N/A,TRUE,"Depreciation";#N/A,#N/A,TRUE,"GRAPHS";#N/A,#N/A,TRUE,"DCF EBITDA Multiple";#N/A,#N/A,TRUE,"DCF Perpetual Growth"}</definedName>
    <definedName name="wrn.HNZ." hidden="1">{#N/A,#N/A,FALSE,"HNZ"}</definedName>
    <definedName name="wrn.Introduction.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taly." hidden="1">{#N/A,#N/A,FALSE,"Italy";#N/A,#N/A,FALSE,"Aperol Italy";#N/A,#N/A,FALSE,"Aperol Soda Italy";#N/A,#N/A,FALSE,"Spumanti";#N/A,#N/A,FALSE,"Barbieri Liqueur Italy";#N/A,#N/A,FALSE,"Others Italy"}</definedName>
    <definedName name="wrn.JG._.FE._.Dollar." hidden="1">{"JG FE Top",#N/A,FALSE,"JG FE $";"JG FE Bottom",#N/A,FALSE,"JG FE $"}</definedName>
    <definedName name="wrn.JG._.FE._.Yen." hidden="1">{"JG FE Top",#N/A,FALSE,"JG FE ¥";"JG FE Bottom",#N/A,FALSE,"JG FE ¥"}</definedName>
    <definedName name="wrn.K." hidden="1">{#N/A,#N/A,FALSE,"K"}</definedName>
    <definedName name="wrn.lbo.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2.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3.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May._.21.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CCRK." hidden="1">{#N/A,#N/A,FALSE,"MCCRK"}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NA." hidden="1">{#N/A,#N/A,FALSE,"NA"}</definedName>
    <definedName name="wrn.NA._.Model._.T._.and._.B." hidden="1">{"NA Top",#N/A,FALSE,"NA Model";"NA Bottom",#N/A,FALSE,"NA Model"}</definedName>
    <definedName name="wrn.NA_ULV._.Tand._.B." hidden="1">{"NA Top",#N/A,FALSE,"NA-ULV";"NA Bottom",#N/A,FALSE,"NA-ULV"}</definedName>
    <definedName name="wrn.North._.America._.Set." hidden="1">{"NA Is w Ratios",#N/A,FALSE,"North America";"PF CFlow NA",#N/A,FALSE,"North America";"NA DCF Matrix",#N/A,FALSE,"North America"}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rint.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_.Europe._.TandB." hidden="1">{"Print Top",#N/A,FALSE,"Europe Model";"Print Bottom",#N/A,FALSE,"Europe Model"}</definedName>
    <definedName name="wrn.Print._.FE._.T._.and._.B." hidden="1">{"Far East Top",#N/A,FALSE,"FE Model";"Far East Bottom",#N/A,FALSE,"FE Model"}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tandalone." hidden="1">{"standalone1",#N/A,FALSE,"DCFBase";"standalone2",#N/A,FALSE,"DCFBase"}</definedName>
    <definedName name="wrn.print._.summary._.sheets." hidden="1">{"summary1",#N/A,TRUE,"Comps";"summary2",#N/A,TRUE,"Comps";"summary3",#N/A,TRUE,"Comps"}</definedName>
    <definedName name="wrn.print._.summary._.sheets.2" hidden="1">{"summary1",#N/A,TRUE,"Comps";"summary2",#N/A,TRUE,"Comps";"summary3",#N/A,TRUE,"Comps"}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CSC." hidden="1">{"CSC_1",#N/A,FALSE,"CSC Outputs";"CSC_2",#N/A,FALSE,"CSC Outputs"}</definedName>
    <definedName name="wrn.Print_CSC2" hidden="1">{"CSC_1",#N/A,FALSE,"CSC Outputs";"CSC_2",#N/A,FALSE,"CSC Outputs"}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all." hidden="1">{"projections1",#N/A,FALSE,"projections";"dcf2",#N/A,FALSE,"dcf";"dcf no profit sharing",#N/A,FALSE,"dcf no profit sharing";"avp1",#N/A,FALSE,"avp"}</definedName>
    <definedName name="wrn.Replacement._.Cost.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oft._.Drinks.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TAND_ALONE_BOTH." hidden="1">{"FCB_ALL",#N/A,FALSE,"FCB";"GREY_ALL",#N/A,FALSE,"GREY"}</definedName>
    <definedName name="wrn.Standard." hidden="1">{"Financials",#N/A,FALSE,"Financials";"AVP",#N/A,FALSE,"AVP";"DCF",#N/A,FALSE,"DCF";"CSC",#N/A,FALSE,"CSC";"Deal_Comp",#N/A,FALSE,"DealComp"}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SVERKA.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test." hidden="1">{"test2",#N/A,TRUE,"Prices"}</definedName>
    <definedName name="wrn.Trading._.Summary." hidden="1">{#N/A,#N/A,FALSE,"Trading Summary"}</definedName>
    <definedName name="wrn.Tweety." hidden="1">{#N/A,#N/A,FALSE,"A&amp;E";#N/A,#N/A,FALSE,"HighTop";#N/A,#N/A,FALSE,"JG";#N/A,#N/A,FALSE,"RI";#N/A,#N/A,FALSE,"woHT";#N/A,#N/A,FALSE,"woHT&amp;JG"}</definedName>
    <definedName name="wrn.Upper._.Case.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valderrama." hidden="1">{"valderrama1",#N/A,FALSE,"Pro Forma";"valderrama",#N/A,FALSE,"Pro Forma"}</definedName>
    <definedName name="wrn.Valuation._.Committee.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Water." hidden="1">{#N/A,#N/A,FALSE,"Water";#N/A,#N/A,FALSE,"Ballygowan";#N/A,#N/A,FALSE,"Volvic"}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ineSpirits." hidden="1">{#N/A,#N/A,FALSE,"W&amp;Spirits";#N/A,#N/A,FALSE,"Grants";#N/A,#N/A,FALSE,"CCB"}</definedName>
    <definedName name="wrn.WWY." hidden="1">{#N/A,#N/A,FALSE,"WWY"}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Year">[6]HD!$3:$3</definedName>
    <definedName name="Z_0DD4EB58_0647_11D5_A6F7_00508B654A95_.wvu.Cols" hidden="1">#REF!,#REF!,#REF!,#REF!,#REF!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270BB401_5236_11D4_BB54_0050044E0CFA_.wvu.Cols" hidden="1">#REF!,#REF!,#REF!,#REF!</definedName>
    <definedName name="Z_270BB401_5236_11D4_BB54_0050044E0CFA_.wvu.FilterData" hidden="1">#REF!</definedName>
    <definedName name="Z_270BB401_5236_11D4_BB54_0050044E0CFA_.wvu.PrintArea" hidden="1">#REF!</definedName>
    <definedName name="Z_270BB401_5236_11D4_BB54_0050044E0CFA_.wvu.PrintTitles" hidden="1">#REF!</definedName>
    <definedName name="Z_270BB401_5236_11D4_BB54_0050044E0CFA_.wvu.Rows" hidden="1">#REF!,#REF!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901DD601_3312_11D5_8F89_00010215A1CA_.wvu.Rows" hidden="1">#REF!,#REF!</definedName>
    <definedName name="Z_A0AC4B42_5259_11D4_B5FE_00C04FC949BF_.wvu.Cols" hidden="1">#REF!,#REF!,#REF!,#REF!</definedName>
    <definedName name="Z_A0AC4B42_5259_11D4_B5FE_00C04FC949BF_.wvu.FilterData" hidden="1">#REF!</definedName>
    <definedName name="Z_A0AC4B42_5259_11D4_B5FE_00C04FC949BF_.wvu.PrintArea" hidden="1">#REF!</definedName>
    <definedName name="Z_A0AC4B42_5259_11D4_B5FE_00C04FC949BF_.wvu.PrintTitles" hidden="1">#REF!</definedName>
    <definedName name="Z_A0AC4B42_5259_11D4_B5FE_00C04FC949BF_.wvu.Rows" hidden="1">#REF!,#REF!,#REF!,#REF!,#REF!,#REF!,#REF!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D4FBBAF2_ED2F_11D4_A6F7_00508B6540C5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август" hidden="1">{"'КУЛАКОВ Ю.В.'!$A$1:$AP$78"}</definedName>
    <definedName name="еку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месяц1" hidden="1">'[7]2.8. стр-ра себестоимости'!$B$8:$N$8,'[7]2.8. стр-ра себестоимости'!$BQ$8:$BR$8</definedName>
    <definedName name="налог" hidden="1">{"'КУЛАКОВ Ю.В.'!$A$1:$AP$78"}</definedName>
    <definedName name="_xlnm.Print_Area" localSheetId="0">ОР!$A$1:$Z$178</definedName>
    <definedName name="ор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прмтмиато" localSheetId="1" hidden="1">#REF!</definedName>
    <definedName name="прмтмиато" hidden="1">#REF!</definedName>
    <definedName name="пыпыппывапа" hidden="1">#REF!,#REF!,#REF!</definedName>
    <definedName name="роол" hidden="1">"CPBD6WTRUEFAZMP2FHSLP2KUP"</definedName>
    <definedName name="рп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02" i="1" l="1"/>
  <c r="AA101" i="1"/>
  <c r="W178" i="1"/>
  <c r="X178" i="1"/>
  <c r="Y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X175" i="1"/>
  <c r="U175" i="1"/>
  <c r="T175" i="1"/>
  <c r="Q175" i="1"/>
  <c r="P175" i="1"/>
  <c r="M175" i="1"/>
  <c r="L175" i="1"/>
  <c r="I175" i="1"/>
  <c r="H175" i="1"/>
  <c r="E175" i="1"/>
  <c r="D175" i="1"/>
  <c r="W175" i="1"/>
  <c r="V175" i="1"/>
  <c r="S175" i="1"/>
  <c r="R175" i="1"/>
  <c r="O175" i="1"/>
  <c r="N175" i="1"/>
  <c r="K175" i="1"/>
  <c r="J175" i="1"/>
  <c r="G175" i="1"/>
  <c r="F175" i="1"/>
  <c r="AB174" i="1"/>
  <c r="AA174" i="1"/>
  <c r="D174" i="1"/>
  <c r="U171" i="1"/>
  <c r="L171" i="1"/>
  <c r="E171" i="1"/>
  <c r="X171" i="1"/>
  <c r="W171" i="1"/>
  <c r="V171" i="1"/>
  <c r="T171" i="1"/>
  <c r="S171" i="1"/>
  <c r="R171" i="1"/>
  <c r="Q171" i="1"/>
  <c r="P171" i="1"/>
  <c r="O171" i="1"/>
  <c r="N171" i="1"/>
  <c r="M171" i="1"/>
  <c r="K171" i="1"/>
  <c r="J171" i="1"/>
  <c r="I171" i="1"/>
  <c r="H171" i="1"/>
  <c r="G171" i="1"/>
  <c r="F171" i="1"/>
  <c r="D171" i="1"/>
  <c r="AB162" i="1"/>
  <c r="AA162" i="1"/>
  <c r="X159" i="1"/>
  <c r="H159" i="1"/>
  <c r="Q159" i="1"/>
  <c r="P159" i="1"/>
  <c r="I159" i="1"/>
  <c r="W159" i="1"/>
  <c r="V159" i="1"/>
  <c r="T159" i="1"/>
  <c r="S159" i="1"/>
  <c r="R159" i="1"/>
  <c r="O159" i="1"/>
  <c r="N159" i="1"/>
  <c r="L159" i="1"/>
  <c r="K159" i="1"/>
  <c r="J159" i="1"/>
  <c r="G159" i="1"/>
  <c r="F159" i="1"/>
  <c r="D159" i="1"/>
  <c r="AB152" i="1"/>
  <c r="AA152" i="1"/>
  <c r="D152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AB140" i="1"/>
  <c r="AA140" i="1"/>
  <c r="P131" i="1"/>
  <c r="X128" i="1"/>
  <c r="X131" i="1" s="1"/>
  <c r="H128" i="1"/>
  <c r="H131" i="1" s="1"/>
  <c r="W128" i="1"/>
  <c r="W131" i="1" s="1"/>
  <c r="V128" i="1"/>
  <c r="V131" i="1" s="1"/>
  <c r="U128" i="1"/>
  <c r="U131" i="1" s="1"/>
  <c r="T128" i="1"/>
  <c r="S128" i="1"/>
  <c r="S131" i="1" s="1"/>
  <c r="R128" i="1"/>
  <c r="R131" i="1" s="1"/>
  <c r="Q128" i="1"/>
  <c r="Q131" i="1" s="1"/>
  <c r="P128" i="1"/>
  <c r="O128" i="1"/>
  <c r="O131" i="1" s="1"/>
  <c r="N128" i="1"/>
  <c r="N131" i="1" s="1"/>
  <c r="M128" i="1"/>
  <c r="M131" i="1" s="1"/>
  <c r="L128" i="1"/>
  <c r="K128" i="1"/>
  <c r="K131" i="1" s="1"/>
  <c r="J128" i="1"/>
  <c r="J131" i="1" s="1"/>
  <c r="I128" i="1"/>
  <c r="I131" i="1" s="1"/>
  <c r="G128" i="1"/>
  <c r="G131" i="1" s="1"/>
  <c r="F128" i="1"/>
  <c r="F131" i="1" s="1"/>
  <c r="E128" i="1"/>
  <c r="E131" i="1" s="1"/>
  <c r="D128" i="1"/>
  <c r="AB124" i="1"/>
  <c r="AA124" i="1"/>
  <c r="AB119" i="1"/>
  <c r="AA119" i="1"/>
  <c r="AB112" i="1"/>
  <c r="AA112" i="1"/>
  <c r="J112" i="1"/>
  <c r="G112" i="1"/>
  <c r="AB111" i="1"/>
  <c r="AA111" i="1"/>
  <c r="AB110" i="1"/>
  <c r="AA110" i="1"/>
  <c r="AB109" i="1"/>
  <c r="AA109" i="1"/>
  <c r="K112" i="1"/>
  <c r="I112" i="1"/>
  <c r="H112" i="1"/>
  <c r="F112" i="1"/>
  <c r="E112" i="1"/>
  <c r="D112" i="1"/>
  <c r="AB108" i="1"/>
  <c r="AA108" i="1"/>
  <c r="AB104" i="1"/>
  <c r="AA104" i="1"/>
  <c r="AB103" i="1"/>
  <c r="AA103" i="1"/>
  <c r="AB98" i="1"/>
  <c r="AA98" i="1"/>
  <c r="U89" i="1"/>
  <c r="P89" i="1"/>
  <c r="M89" i="1"/>
  <c r="E89" i="1"/>
  <c r="X89" i="1"/>
  <c r="W89" i="1"/>
  <c r="V89" i="1"/>
  <c r="T89" i="1"/>
  <c r="S89" i="1"/>
  <c r="R89" i="1"/>
  <c r="Q89" i="1"/>
  <c r="O89" i="1"/>
  <c r="N89" i="1"/>
  <c r="L89" i="1"/>
  <c r="K89" i="1"/>
  <c r="J89" i="1"/>
  <c r="I89" i="1"/>
  <c r="H89" i="1"/>
  <c r="G89" i="1"/>
  <c r="F89" i="1"/>
  <c r="D89" i="1"/>
  <c r="AB83" i="1"/>
  <c r="AA83" i="1"/>
  <c r="X73" i="1"/>
  <c r="P73" i="1"/>
  <c r="H73" i="1"/>
  <c r="AA70" i="1"/>
  <c r="AB69" i="1"/>
  <c r="AA67" i="1"/>
  <c r="AA66" i="1"/>
  <c r="AB65" i="1"/>
  <c r="V63" i="1"/>
  <c r="R63" i="1"/>
  <c r="N63" i="1"/>
  <c r="J63" i="1"/>
  <c r="F63" i="1"/>
  <c r="U63" i="1"/>
  <c r="Q63" i="1"/>
  <c r="M63" i="1"/>
  <c r="I63" i="1"/>
  <c r="E63" i="1"/>
  <c r="X63" i="1"/>
  <c r="W63" i="1"/>
  <c r="T63" i="1"/>
  <c r="S63" i="1"/>
  <c r="P63" i="1"/>
  <c r="O63" i="1"/>
  <c r="L63" i="1"/>
  <c r="K63" i="1"/>
  <c r="H63" i="1"/>
  <c r="G63" i="1"/>
  <c r="D63" i="1"/>
  <c r="AA62" i="1"/>
  <c r="AA61" i="1"/>
  <c r="W73" i="1"/>
  <c r="U73" i="1"/>
  <c r="T73" i="1"/>
  <c r="S73" i="1"/>
  <c r="Q73" i="1"/>
  <c r="O73" i="1"/>
  <c r="M73" i="1"/>
  <c r="L73" i="1"/>
  <c r="K73" i="1"/>
  <c r="I73" i="1"/>
  <c r="G73" i="1"/>
  <c r="E73" i="1"/>
  <c r="D73" i="1"/>
  <c r="AB60" i="1"/>
  <c r="AA60" i="1"/>
  <c r="AB56" i="1"/>
  <c r="V54" i="1"/>
  <c r="R54" i="1"/>
  <c r="N54" i="1"/>
  <c r="J54" i="1"/>
  <c r="F54" i="1"/>
  <c r="AB55" i="1"/>
  <c r="U54" i="1"/>
  <c r="Q54" i="1"/>
  <c r="M54" i="1"/>
  <c r="I54" i="1"/>
  <c r="E54" i="1"/>
  <c r="X54" i="1"/>
  <c r="W54" i="1"/>
  <c r="T54" i="1"/>
  <c r="S54" i="1"/>
  <c r="P54" i="1"/>
  <c r="O54" i="1"/>
  <c r="L54" i="1"/>
  <c r="K54" i="1"/>
  <c r="H54" i="1"/>
  <c r="G54" i="1"/>
  <c r="D54" i="1"/>
  <c r="AA53" i="1"/>
  <c r="AB52" i="1"/>
  <c r="AB51" i="1"/>
  <c r="AA50" i="1"/>
  <c r="AA49" i="1"/>
  <c r="AB48" i="1"/>
  <c r="V46" i="1"/>
  <c r="R46" i="1"/>
  <c r="N46" i="1"/>
  <c r="J46" i="1"/>
  <c r="F46" i="1"/>
  <c r="AB47" i="1"/>
  <c r="U46" i="1"/>
  <c r="Q46" i="1"/>
  <c r="M46" i="1"/>
  <c r="I46" i="1"/>
  <c r="E46" i="1"/>
  <c r="X46" i="1"/>
  <c r="W46" i="1"/>
  <c r="T46" i="1"/>
  <c r="S46" i="1"/>
  <c r="P46" i="1"/>
  <c r="O46" i="1"/>
  <c r="L46" i="1"/>
  <c r="K46" i="1"/>
  <c r="H46" i="1"/>
  <c r="G46" i="1"/>
  <c r="D46" i="1"/>
  <c r="AA45" i="1"/>
  <c r="AB44" i="1"/>
  <c r="V42" i="1"/>
  <c r="R42" i="1"/>
  <c r="N42" i="1"/>
  <c r="J42" i="1"/>
  <c r="F42" i="1"/>
  <c r="AB43" i="1"/>
  <c r="U42" i="1"/>
  <c r="U57" i="1" s="1"/>
  <c r="Q42" i="1"/>
  <c r="Q57" i="1" s="1"/>
  <c r="M42" i="1"/>
  <c r="M57" i="1" s="1"/>
  <c r="I42" i="1"/>
  <c r="I57" i="1" s="1"/>
  <c r="E42" i="1"/>
  <c r="E57" i="1" s="1"/>
  <c r="X42" i="1"/>
  <c r="X57" i="1" s="1"/>
  <c r="W42" i="1"/>
  <c r="W57" i="1" s="1"/>
  <c r="T42" i="1"/>
  <c r="T57" i="1" s="1"/>
  <c r="S42" i="1"/>
  <c r="S57" i="1" s="1"/>
  <c r="P42" i="1"/>
  <c r="P57" i="1" s="1"/>
  <c r="O42" i="1"/>
  <c r="O57" i="1" s="1"/>
  <c r="L42" i="1"/>
  <c r="L57" i="1" s="1"/>
  <c r="K42" i="1"/>
  <c r="K57" i="1" s="1"/>
  <c r="H42" i="1"/>
  <c r="H57" i="1" s="1"/>
  <c r="G42" i="1"/>
  <c r="G57" i="1" s="1"/>
  <c r="D42" i="1"/>
  <c r="D57" i="1" s="1"/>
  <c r="AB41" i="1"/>
  <c r="AA41" i="1"/>
  <c r="AA29" i="1"/>
  <c r="AA28" i="1"/>
  <c r="AB27" i="1"/>
  <c r="AB26" i="1"/>
  <c r="AA25" i="1"/>
  <c r="AB24" i="1"/>
  <c r="AA24" i="1"/>
  <c r="AB22" i="1"/>
  <c r="AA22" i="1"/>
  <c r="AB21" i="1"/>
  <c r="AA21" i="1"/>
  <c r="AB20" i="1"/>
  <c r="AA20" i="1"/>
  <c r="AB18" i="1"/>
  <c r="AA18" i="1"/>
  <c r="AB17" i="1"/>
  <c r="AA17" i="1"/>
  <c r="AB16" i="1"/>
  <c r="AA16" i="1"/>
  <c r="AB15" i="1"/>
  <c r="Y19" i="1"/>
  <c r="AA15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AB13" i="1"/>
  <c r="AA13" i="1"/>
  <c r="AB12" i="1"/>
  <c r="AA12" i="1"/>
  <c r="AB11" i="1"/>
  <c r="AA11" i="1"/>
  <c r="F10" i="1"/>
  <c r="E10" i="1"/>
  <c r="D10" i="1"/>
  <c r="G3" i="1"/>
  <c r="H3" i="1" s="1"/>
  <c r="F3" i="1"/>
  <c r="E3" i="1"/>
  <c r="H10" i="1" l="1"/>
  <c r="I3" i="1"/>
  <c r="AB19" i="1"/>
  <c r="F57" i="1"/>
  <c r="J57" i="1"/>
  <c r="N57" i="1"/>
  <c r="R57" i="1"/>
  <c r="V57" i="1"/>
  <c r="E162" i="1"/>
  <c r="E140" i="1"/>
  <c r="E124" i="1"/>
  <c r="E119" i="1"/>
  <c r="E108" i="1"/>
  <c r="E174" i="1"/>
  <c r="E152" i="1"/>
  <c r="E41" i="1"/>
  <c r="AA76" i="1"/>
  <c r="AB76" i="1"/>
  <c r="AA92" i="1"/>
  <c r="AB92" i="1"/>
  <c r="F174" i="1"/>
  <c r="F162" i="1"/>
  <c r="F152" i="1"/>
  <c r="F140" i="1"/>
  <c r="F124" i="1"/>
  <c r="F98" i="1"/>
  <c r="F83" i="1"/>
  <c r="F119" i="1"/>
  <c r="F108" i="1"/>
  <c r="X19" i="1"/>
  <c r="AA19" i="1" s="1"/>
  <c r="AA27" i="1"/>
  <c r="AA44" i="1"/>
  <c r="AA52" i="1"/>
  <c r="F73" i="1"/>
  <c r="J73" i="1"/>
  <c r="N73" i="1"/>
  <c r="V73" i="1"/>
  <c r="AB64" i="1"/>
  <c r="AA65" i="1"/>
  <c r="AB68" i="1"/>
  <c r="AA69" i="1"/>
  <c r="G10" i="1"/>
  <c r="AB25" i="1"/>
  <c r="AA26" i="1"/>
  <c r="AB29" i="1"/>
  <c r="Y42" i="1"/>
  <c r="AA43" i="1"/>
  <c r="Y46" i="1"/>
  <c r="AA47" i="1"/>
  <c r="AB50" i="1"/>
  <c r="AA51" i="1"/>
  <c r="Y54" i="1"/>
  <c r="AA55" i="1"/>
  <c r="E60" i="1"/>
  <c r="Y63" i="1"/>
  <c r="AA64" i="1"/>
  <c r="AB67" i="1"/>
  <c r="AA68" i="1"/>
  <c r="AA71" i="1"/>
  <c r="AB71" i="1"/>
  <c r="AA85" i="1"/>
  <c r="AB85" i="1"/>
  <c r="AA87" i="1"/>
  <c r="AB87" i="1"/>
  <c r="AA100" i="1"/>
  <c r="AB100" i="1"/>
  <c r="AA163" i="1"/>
  <c r="AB163" i="1"/>
  <c r="Y171" i="1"/>
  <c r="AA165" i="1"/>
  <c r="AB165" i="1"/>
  <c r="AA167" i="1"/>
  <c r="AB167" i="1"/>
  <c r="AA169" i="1"/>
  <c r="AB169" i="1"/>
  <c r="Y73" i="1"/>
  <c r="AB61" i="1"/>
  <c r="AA74" i="1"/>
  <c r="AB74" i="1"/>
  <c r="AA90" i="1"/>
  <c r="AB90" i="1"/>
  <c r="AA125" i="1"/>
  <c r="AB125" i="1"/>
  <c r="Y128" i="1"/>
  <c r="AA127" i="1"/>
  <c r="AB127" i="1"/>
  <c r="AA154" i="1"/>
  <c r="AB154" i="1"/>
  <c r="Y159" i="1"/>
  <c r="AA156" i="1"/>
  <c r="AB156" i="1"/>
  <c r="AA158" i="1"/>
  <c r="AB158" i="1"/>
  <c r="AA176" i="1"/>
  <c r="AB176" i="1"/>
  <c r="Y175" i="1"/>
  <c r="F41" i="1"/>
  <c r="AA48" i="1"/>
  <c r="AA56" i="1"/>
  <c r="R73" i="1"/>
  <c r="D162" i="1"/>
  <c r="D140" i="1"/>
  <c r="D124" i="1"/>
  <c r="D119" i="1"/>
  <c r="D108" i="1"/>
  <c r="D98" i="1"/>
  <c r="D83" i="1"/>
  <c r="D60" i="1"/>
  <c r="D41" i="1"/>
  <c r="AB28" i="1"/>
  <c r="AB45" i="1"/>
  <c r="AB49" i="1"/>
  <c r="AB53" i="1"/>
  <c r="F60" i="1"/>
  <c r="AB62" i="1"/>
  <c r="AB66" i="1"/>
  <c r="AB70" i="1"/>
  <c r="E83" i="1"/>
  <c r="E98" i="1"/>
  <c r="AA72" i="1"/>
  <c r="AB72" i="1"/>
  <c r="AA75" i="1"/>
  <c r="AB75" i="1"/>
  <c r="AA77" i="1"/>
  <c r="AB77" i="1"/>
  <c r="AA84" i="1"/>
  <c r="AB84" i="1"/>
  <c r="AA86" i="1"/>
  <c r="AB86" i="1"/>
  <c r="AA88" i="1"/>
  <c r="AB88" i="1"/>
  <c r="Y89" i="1"/>
  <c r="AA91" i="1"/>
  <c r="AB91" i="1"/>
  <c r="AA93" i="1"/>
  <c r="AB93" i="1"/>
  <c r="AA99" i="1"/>
  <c r="AB99" i="1"/>
  <c r="AA120" i="1"/>
  <c r="AB120" i="1"/>
  <c r="AA130" i="1"/>
  <c r="AB130" i="1"/>
  <c r="AA141" i="1"/>
  <c r="AB141" i="1"/>
  <c r="AA143" i="1"/>
  <c r="AB143" i="1"/>
  <c r="AA145" i="1"/>
  <c r="AB145" i="1"/>
  <c r="E159" i="1"/>
  <c r="M159" i="1"/>
  <c r="U159" i="1"/>
  <c r="AA178" i="1"/>
  <c r="AB178" i="1"/>
  <c r="AA180" i="1"/>
  <c r="AB180" i="1"/>
  <c r="D131" i="1"/>
  <c r="L131" i="1"/>
  <c r="T131" i="1"/>
  <c r="AB182" i="1"/>
  <c r="AA182" i="1"/>
  <c r="AA126" i="1"/>
  <c r="AB126" i="1"/>
  <c r="AA129" i="1"/>
  <c r="AB129" i="1"/>
  <c r="AA142" i="1"/>
  <c r="AB142" i="1"/>
  <c r="AA144" i="1"/>
  <c r="AB144" i="1"/>
  <c r="AA147" i="1"/>
  <c r="AB147" i="1"/>
  <c r="AA153" i="1"/>
  <c r="AB153" i="1"/>
  <c r="AA155" i="1"/>
  <c r="AB155" i="1"/>
  <c r="AA157" i="1"/>
  <c r="AB157" i="1"/>
  <c r="AA164" i="1"/>
  <c r="AB164" i="1"/>
  <c r="AA166" i="1"/>
  <c r="AB166" i="1"/>
  <c r="AA168" i="1"/>
  <c r="AB168" i="1"/>
  <c r="AA170" i="1"/>
  <c r="AB170" i="1"/>
  <c r="AA177" i="1"/>
  <c r="AB177" i="1"/>
  <c r="AA179" i="1"/>
  <c r="AB179" i="1"/>
  <c r="AB42" i="1" l="1"/>
  <c r="AA42" i="1"/>
  <c r="Y57" i="1"/>
  <c r="G174" i="1"/>
  <c r="G162" i="1"/>
  <c r="G152" i="1"/>
  <c r="G140" i="1"/>
  <c r="G124" i="1"/>
  <c r="G98" i="1"/>
  <c r="G83" i="1"/>
  <c r="G60" i="1"/>
  <c r="G41" i="1"/>
  <c r="G119" i="1"/>
  <c r="G108" i="1"/>
  <c r="AA159" i="1"/>
  <c r="AB159" i="1"/>
  <c r="AA171" i="1"/>
  <c r="AB171" i="1"/>
  <c r="J3" i="1"/>
  <c r="I10" i="1"/>
  <c r="AB63" i="1"/>
  <c r="AA63" i="1"/>
  <c r="AA89" i="1"/>
  <c r="AB89" i="1"/>
  <c r="AA175" i="1"/>
  <c r="AB175" i="1"/>
  <c r="AA128" i="1"/>
  <c r="AB128" i="1"/>
  <c r="Y131" i="1"/>
  <c r="AA73" i="1"/>
  <c r="AB73" i="1"/>
  <c r="AB54" i="1"/>
  <c r="AA54" i="1"/>
  <c r="AB46" i="1"/>
  <c r="AA46" i="1"/>
  <c r="H174" i="1"/>
  <c r="H152" i="1"/>
  <c r="H119" i="1"/>
  <c r="H108" i="1"/>
  <c r="H162" i="1"/>
  <c r="H124" i="1"/>
  <c r="H60" i="1"/>
  <c r="H41" i="1"/>
  <c r="H140" i="1"/>
  <c r="H83" i="1"/>
  <c r="H98" i="1"/>
  <c r="J10" i="1" l="1"/>
  <c r="K3" i="1"/>
  <c r="I174" i="1"/>
  <c r="I152" i="1"/>
  <c r="I119" i="1"/>
  <c r="I108" i="1"/>
  <c r="I140" i="1"/>
  <c r="I98" i="1"/>
  <c r="I83" i="1"/>
  <c r="I162" i="1"/>
  <c r="I60" i="1"/>
  <c r="I124" i="1"/>
  <c r="I41" i="1"/>
  <c r="AB57" i="1"/>
  <c r="AA57" i="1"/>
  <c r="AA131" i="1"/>
  <c r="AB131" i="1"/>
  <c r="L3" i="1" l="1"/>
  <c r="K10" i="1"/>
  <c r="J174" i="1"/>
  <c r="J162" i="1"/>
  <c r="J152" i="1"/>
  <c r="J140" i="1"/>
  <c r="J124" i="1"/>
  <c r="J98" i="1"/>
  <c r="J83" i="1"/>
  <c r="J119" i="1"/>
  <c r="J41" i="1"/>
  <c r="J108" i="1"/>
  <c r="J60" i="1"/>
  <c r="K174" i="1" l="1"/>
  <c r="K162" i="1"/>
  <c r="K152" i="1"/>
  <c r="K140" i="1"/>
  <c r="K124" i="1"/>
  <c r="K98" i="1"/>
  <c r="K83" i="1"/>
  <c r="K119" i="1"/>
  <c r="K108" i="1"/>
  <c r="K60" i="1"/>
  <c r="K41" i="1"/>
  <c r="L10" i="1"/>
  <c r="M3" i="1"/>
  <c r="L162" i="1" l="1"/>
  <c r="L140" i="1"/>
  <c r="L124" i="1"/>
  <c r="L119" i="1"/>
  <c r="L108" i="1"/>
  <c r="L174" i="1"/>
  <c r="L152" i="1"/>
  <c r="L98" i="1"/>
  <c r="L83" i="1"/>
  <c r="L60" i="1"/>
  <c r="L41" i="1"/>
  <c r="N3" i="1"/>
  <c r="M10" i="1"/>
  <c r="M162" i="1" l="1"/>
  <c r="M140" i="1"/>
  <c r="M124" i="1"/>
  <c r="M119" i="1"/>
  <c r="M108" i="1"/>
  <c r="M41" i="1"/>
  <c r="M60" i="1"/>
  <c r="M174" i="1"/>
  <c r="M152" i="1"/>
  <c r="M98" i="1"/>
  <c r="M83" i="1"/>
  <c r="O3" i="1"/>
  <c r="N10" i="1"/>
  <c r="P3" i="1" l="1"/>
  <c r="O10" i="1"/>
  <c r="N174" i="1"/>
  <c r="N162" i="1"/>
  <c r="N152" i="1"/>
  <c r="N140" i="1"/>
  <c r="N124" i="1"/>
  <c r="N119" i="1"/>
  <c r="N98" i="1"/>
  <c r="N83" i="1"/>
  <c r="N108" i="1"/>
  <c r="N60" i="1"/>
  <c r="N41" i="1"/>
  <c r="O174" i="1" l="1"/>
  <c r="O162" i="1"/>
  <c r="O152" i="1"/>
  <c r="O140" i="1"/>
  <c r="O124" i="1"/>
  <c r="O119" i="1"/>
  <c r="O98" i="1"/>
  <c r="O83" i="1"/>
  <c r="O60" i="1"/>
  <c r="O41" i="1"/>
  <c r="O108" i="1"/>
  <c r="P10" i="1"/>
  <c r="Q3" i="1"/>
  <c r="P174" i="1" l="1"/>
  <c r="P152" i="1"/>
  <c r="P108" i="1"/>
  <c r="P140" i="1"/>
  <c r="P119" i="1"/>
  <c r="P60" i="1"/>
  <c r="P41" i="1"/>
  <c r="P124" i="1"/>
  <c r="P98" i="1"/>
  <c r="P83" i="1"/>
  <c r="P162" i="1"/>
  <c r="R3" i="1"/>
  <c r="Q10" i="1"/>
  <c r="R10" i="1" l="1"/>
  <c r="S3" i="1"/>
  <c r="Q174" i="1"/>
  <c r="Q152" i="1"/>
  <c r="Q108" i="1"/>
  <c r="Q162" i="1"/>
  <c r="Q124" i="1"/>
  <c r="Q98" i="1"/>
  <c r="Q83" i="1"/>
  <c r="Q60" i="1"/>
  <c r="Q41" i="1"/>
  <c r="Q140" i="1"/>
  <c r="Q119" i="1"/>
  <c r="T3" i="1" l="1"/>
  <c r="S10" i="1"/>
  <c r="R174" i="1"/>
  <c r="R162" i="1"/>
  <c r="R152" i="1"/>
  <c r="R140" i="1"/>
  <c r="R124" i="1"/>
  <c r="R119" i="1"/>
  <c r="R98" i="1"/>
  <c r="R83" i="1"/>
  <c r="R41" i="1"/>
  <c r="R60" i="1"/>
  <c r="R108" i="1"/>
  <c r="S174" i="1" l="1"/>
  <c r="S162" i="1"/>
  <c r="S152" i="1"/>
  <c r="S140" i="1"/>
  <c r="S124" i="1"/>
  <c r="S119" i="1"/>
  <c r="S98" i="1"/>
  <c r="S83" i="1"/>
  <c r="S108" i="1"/>
  <c r="S60" i="1"/>
  <c r="S41" i="1"/>
  <c r="T10" i="1"/>
  <c r="U3" i="1"/>
  <c r="T162" i="1" l="1"/>
  <c r="T140" i="1"/>
  <c r="T124" i="1"/>
  <c r="T119" i="1"/>
  <c r="T108" i="1"/>
  <c r="T98" i="1"/>
  <c r="T83" i="1"/>
  <c r="T60" i="1"/>
  <c r="T41" i="1"/>
  <c r="T174" i="1"/>
  <c r="T152" i="1"/>
  <c r="V3" i="1"/>
  <c r="U10" i="1"/>
  <c r="W3" i="1" l="1"/>
  <c r="V10" i="1"/>
  <c r="U162" i="1"/>
  <c r="U140" i="1"/>
  <c r="U124" i="1"/>
  <c r="U119" i="1"/>
  <c r="U108" i="1"/>
  <c r="U174" i="1"/>
  <c r="U152" i="1"/>
  <c r="U98" i="1"/>
  <c r="U83" i="1"/>
  <c r="U41" i="1"/>
  <c r="U60" i="1"/>
  <c r="X3" i="1" l="1"/>
  <c r="W10" i="1"/>
  <c r="V174" i="1"/>
  <c r="V162" i="1"/>
  <c r="V152" i="1"/>
  <c r="V140" i="1"/>
  <c r="V124" i="1"/>
  <c r="V119" i="1"/>
  <c r="V98" i="1"/>
  <c r="V83" i="1"/>
  <c r="V108" i="1"/>
  <c r="V60" i="1"/>
  <c r="V41" i="1"/>
  <c r="W174" i="1" l="1"/>
  <c r="W162" i="1"/>
  <c r="W152" i="1"/>
  <c r="W140" i="1"/>
  <c r="W124" i="1"/>
  <c r="W119" i="1"/>
  <c r="W98" i="1"/>
  <c r="W83" i="1"/>
  <c r="W60" i="1"/>
  <c r="W41" i="1"/>
  <c r="W108" i="1"/>
  <c r="X10" i="1"/>
  <c r="Y3" i="1"/>
  <c r="Y10" i="1" s="1"/>
  <c r="X174" i="1" l="1"/>
  <c r="X152" i="1"/>
  <c r="X108" i="1"/>
  <c r="X162" i="1"/>
  <c r="X124" i="1"/>
  <c r="X60" i="1"/>
  <c r="X41" i="1"/>
  <c r="X98" i="1"/>
  <c r="X140" i="1"/>
  <c r="X119" i="1"/>
  <c r="X83" i="1"/>
  <c r="Y174" i="1"/>
  <c r="Y152" i="1"/>
  <c r="Y108" i="1"/>
  <c r="Y140" i="1"/>
  <c r="Y119" i="1"/>
  <c r="Y98" i="1"/>
  <c r="Y83" i="1"/>
  <c r="Y124" i="1"/>
  <c r="Y162" i="1"/>
  <c r="Y41" i="1"/>
  <c r="Y60" i="1"/>
</calcChain>
</file>

<file path=xl/sharedStrings.xml><?xml version="1.0" encoding="utf-8"?>
<sst xmlns="http://schemas.openxmlformats.org/spreadsheetml/2006/main" count="178" uniqueCount="132">
  <si>
    <t>КЛЮЧЕВЫЕ ОПЕРАЦИОННЫЕ ПОКАЗАТЕЛИ</t>
  </si>
  <si>
    <t>Группа НЛМК</t>
  </si>
  <si>
    <t>Производство, млн т</t>
  </si>
  <si>
    <t>кв/кв</t>
  </si>
  <si>
    <t>г/г</t>
  </si>
  <si>
    <t>Консолидированные продажи, млн т</t>
  </si>
  <si>
    <r>
      <t xml:space="preserve">Полуфабрикаты </t>
    </r>
    <r>
      <rPr>
        <vertAlign val="superscript"/>
        <sz val="11"/>
        <color rgb="FF404040"/>
        <rFont val="Calibri"/>
        <family val="2"/>
        <charset val="204"/>
      </rPr>
      <t>2</t>
    </r>
  </si>
  <si>
    <t>Готовая продукция</t>
  </si>
  <si>
    <t>Плоский прокат</t>
  </si>
  <si>
    <t>Сортовая продукция и метизы</t>
  </si>
  <si>
    <t>Итого консолидированные продажи</t>
  </si>
  <si>
    <r>
      <t xml:space="preserve">Продажи на локальных рынках Группы </t>
    </r>
    <r>
      <rPr>
        <vertAlign val="superscript"/>
        <sz val="11"/>
        <color rgb="FF404040"/>
        <rFont val="Calibri"/>
        <family val="2"/>
        <charset val="204"/>
      </rPr>
      <t>3</t>
    </r>
  </si>
  <si>
    <t>Продажи на внешних рынках</t>
  </si>
  <si>
    <t>Для информации: продажи слябов на зарубежные дочерние и зависимые компании</t>
  </si>
  <si>
    <t>Продажи сегментов</t>
  </si>
  <si>
    <t>Плоский прокат Россия</t>
  </si>
  <si>
    <t>Сортовой прокат Россия</t>
  </si>
  <si>
    <t>Добыча и переработка сырья</t>
  </si>
  <si>
    <t>Для информации: продажи NBH</t>
  </si>
  <si>
    <t xml:space="preserve">Примечание: Продажи готового проката NLMK Belgium Holdings (NBH) до 3 кв. 2013 года включительно входили в состав консолидированных продаж Группы. Начиная с 4 кв. 2013 года продажи активов NBH отражаются отдельно. </t>
  </si>
  <si>
    <t>В состав NBH входят активы по производству толстого листа NLMK Clabecq (Бельгия), NLMK Verona (Италия) и производители плоского проката NLMK La Louvière (Бельгия), NLMK Strasbourg (Франция).</t>
  </si>
  <si>
    <r>
      <rPr>
        <vertAlign val="superscript"/>
        <sz val="8"/>
        <color rgb="FF404040"/>
        <rFont val="Calibri"/>
        <family val="2"/>
        <charset val="204"/>
      </rPr>
      <t>2</t>
    </r>
    <r>
      <rPr>
        <sz val="8"/>
        <color rgb="FF404040"/>
        <rFont val="Calibri"/>
        <family val="2"/>
        <charset val="204"/>
      </rPr>
      <t xml:space="preserve"> Включая товарный чугун, слябы, сортовую заготовку</t>
    </r>
  </si>
  <si>
    <r>
      <rPr>
        <vertAlign val="superscript"/>
        <sz val="8"/>
        <color rgb="FF404040"/>
        <rFont val="Calibri"/>
        <family val="2"/>
        <charset val="204"/>
      </rPr>
      <t>3</t>
    </r>
    <r>
      <rPr>
        <sz val="8"/>
        <color rgb="FF404040"/>
        <rFont val="Calibri"/>
        <family val="2"/>
        <charset val="204"/>
      </rPr>
      <t xml:space="preserve"> Локальные рынки: для российских активов Группы – Россия, для активов НЛМК США – Северная Америка, для NLMK Dansteel и NBH – рынок ЕС</t>
    </r>
  </si>
  <si>
    <t>ПРОДАЖИ</t>
  </si>
  <si>
    <t>Продажи, млн т</t>
  </si>
  <si>
    <t>Полуфабрикаты</t>
  </si>
  <si>
    <t>Чугун</t>
  </si>
  <si>
    <t>Слябы</t>
  </si>
  <si>
    <t>Сортовая заготовка</t>
  </si>
  <si>
    <t>Толстый лист</t>
  </si>
  <si>
    <t>Горячекатаный прокат</t>
  </si>
  <si>
    <t>Холоднокатаный прокат</t>
  </si>
  <si>
    <t>Оцинкованный прокат</t>
  </si>
  <si>
    <t>Прокат с полимерными покрытиями</t>
  </si>
  <si>
    <t>Трансформаторный прокат</t>
  </si>
  <si>
    <t>Динамный прокат</t>
  </si>
  <si>
    <t>Сортовая продукция</t>
  </si>
  <si>
    <t>Сортовой прокат</t>
  </si>
  <si>
    <t>Метизы</t>
  </si>
  <si>
    <t>Продажи металлопродукции</t>
  </si>
  <si>
    <r>
      <t xml:space="preserve">Плоский прокат Россия  </t>
    </r>
    <r>
      <rPr>
        <b/>
        <vertAlign val="superscript"/>
        <sz val="11"/>
        <color rgb="FF404040"/>
        <rFont val="Calibri"/>
        <family val="2"/>
        <charset val="204"/>
      </rPr>
      <t>4</t>
    </r>
  </si>
  <si>
    <t>Слябы в т.ч.</t>
  </si>
  <si>
    <t>Поставки слябов на зарубежные дочерние и зависимые компании, в т.ч.</t>
  </si>
  <si>
    <t>NLMK USA, NLMK Dansteel</t>
  </si>
  <si>
    <t xml:space="preserve"> NBH</t>
  </si>
  <si>
    <t>Сталь с полимерным покрытием</t>
  </si>
  <si>
    <t>Динамная сталь</t>
  </si>
  <si>
    <t>Трансформаторная сталь</t>
  </si>
  <si>
    <t xml:space="preserve">   в т.ч. с площадки ВИЗ-Сталь</t>
  </si>
  <si>
    <t>Итого металлопродукция</t>
  </si>
  <si>
    <t xml:space="preserve">   доля продаж на российский рынок</t>
  </si>
  <si>
    <r>
      <t xml:space="preserve">Продажи кокса с площадки Алтай-Кокс </t>
    </r>
    <r>
      <rPr>
        <vertAlign val="superscript"/>
        <sz val="11"/>
        <color rgb="FF404040"/>
        <rFont val="Calibri"/>
        <family val="2"/>
        <charset val="204"/>
      </rPr>
      <t>5</t>
    </r>
  </si>
  <si>
    <t xml:space="preserve">   в т.ч. на Липецкую площадку</t>
  </si>
  <si>
    <t>Для информации:  производство кокса на Липецкой площадке</t>
  </si>
  <si>
    <r>
      <rPr>
        <vertAlign val="superscript"/>
        <sz val="8"/>
        <color rgb="FF404040"/>
        <rFont val="Calibri"/>
        <family val="2"/>
        <charset val="204"/>
      </rPr>
      <t>4</t>
    </r>
    <r>
      <rPr>
        <sz val="8"/>
        <color rgb="FF404040"/>
        <rFont val="Calibri"/>
        <family val="2"/>
        <charset val="204"/>
      </rPr>
      <t xml:space="preserve"> Сегмент Плоский прокат Россия включает Липецкую площадку, ВИЗ-Сталь и Алтай-Кокс. Продажи Липецкой площадки и ВИЗ-Сталь рассчитаны с учетом соответствующей доли продаж трейдинговых компаний.</t>
    </r>
  </si>
  <si>
    <r>
      <rPr>
        <vertAlign val="superscript"/>
        <sz val="8"/>
        <color rgb="FF404040"/>
        <rFont val="Calibri"/>
        <family val="2"/>
        <charset val="204"/>
      </rPr>
      <t>5</t>
    </r>
    <r>
      <rPr>
        <sz val="8"/>
        <color rgb="FF404040"/>
        <rFont val="Calibri"/>
        <family val="2"/>
        <charset val="204"/>
      </rPr>
      <t xml:space="preserve"> Операционные показатели по коксу представлены в сухом весе.</t>
    </r>
  </si>
  <si>
    <r>
      <t xml:space="preserve">Сортовой прокат Россия </t>
    </r>
    <r>
      <rPr>
        <b/>
        <vertAlign val="superscript"/>
        <sz val="11"/>
        <color rgb="FF404040"/>
        <rFont val="Calibri"/>
        <family val="2"/>
        <charset val="204"/>
      </rPr>
      <t>6</t>
    </r>
  </si>
  <si>
    <t>Товарная заготовка</t>
  </si>
  <si>
    <t>Арматура</t>
  </si>
  <si>
    <t>Фасонный прокат</t>
  </si>
  <si>
    <t>Катанка</t>
  </si>
  <si>
    <t>Итого металлопродукции</t>
  </si>
  <si>
    <t>Лом черных и цветных металлов в т.ч.</t>
  </si>
  <si>
    <t xml:space="preserve">  на НЛМК-Урал</t>
  </si>
  <si>
    <t xml:space="preserve">  на НЛМК-Калуга</t>
  </si>
  <si>
    <t xml:space="preserve">  на Липецкую площадку</t>
  </si>
  <si>
    <r>
      <rPr>
        <vertAlign val="superscript"/>
        <sz val="8"/>
        <color rgb="FF404040"/>
        <rFont val="Calibri"/>
        <family val="2"/>
        <charset val="204"/>
      </rPr>
      <t>6</t>
    </r>
    <r>
      <rPr>
        <sz val="8"/>
        <color rgb="FF404040"/>
        <rFont val="Calibri"/>
        <family val="2"/>
        <charset val="204"/>
      </rPr>
      <t xml:space="preserve"> Сегмент Сортовой прокат Россия включает компании НЛМК-Урал, НЛМК-Метиз, НЛМК-Калуга и ломозаготовительные предприятия. Экспортные продажи сортовой продукции рассчитаны с учетом соответствующей доли продаж трейдинговых компаний</t>
    </r>
  </si>
  <si>
    <t>Добыча и переработка сырья (Стойленский ГОК)</t>
  </si>
  <si>
    <t>Железорудный концентрат</t>
  </si>
  <si>
    <t xml:space="preserve">  в т.ч. на Липецкую площадку</t>
  </si>
  <si>
    <t>Аглоруда</t>
  </si>
  <si>
    <t>Зарубежные прокатные активы</t>
  </si>
  <si>
    <r>
      <t xml:space="preserve">НЛМК США </t>
    </r>
    <r>
      <rPr>
        <b/>
        <vertAlign val="superscript"/>
        <sz val="11"/>
        <color rgb="FF404040"/>
        <rFont val="Calibri"/>
        <family val="2"/>
        <charset val="204"/>
      </rPr>
      <t>7</t>
    </r>
  </si>
  <si>
    <r>
      <rPr>
        <vertAlign val="superscript"/>
        <sz val="8"/>
        <color rgb="FF404040"/>
        <rFont val="Calibri"/>
        <family val="2"/>
        <charset val="204"/>
      </rPr>
      <t>7</t>
    </r>
    <r>
      <rPr>
        <sz val="8"/>
        <color rgb="FF404040"/>
        <rFont val="Calibri"/>
        <family val="2"/>
        <charset val="204"/>
      </rPr>
      <t xml:space="preserve"> НЛМК США включают в себя NLMK Indiana, NLMK Pennsylvania, Sharon Coating. Данные по НЛМК США представлены в метрических тоннах</t>
    </r>
  </si>
  <si>
    <t>NLMK Dansteel</t>
  </si>
  <si>
    <t>Ассоциированные компании</t>
  </si>
  <si>
    <r>
      <t xml:space="preserve">NLMK Belgium Holdings (NBH) </t>
    </r>
    <r>
      <rPr>
        <b/>
        <vertAlign val="superscript"/>
        <sz val="11"/>
        <color rgb="FF404040"/>
        <rFont val="Calibri"/>
        <family val="2"/>
        <charset val="204"/>
      </rPr>
      <t>9</t>
    </r>
  </si>
  <si>
    <t>Прокат с покрытиями</t>
  </si>
  <si>
    <t xml:space="preserve">Итого плоский прокат </t>
  </si>
  <si>
    <t>Полуфабрикаты (заготовка для ковки)</t>
  </si>
  <si>
    <t>Итого металлопродукция, включая плоский прокат</t>
  </si>
  <si>
    <r>
      <rPr>
        <vertAlign val="superscript"/>
        <sz val="8"/>
        <color rgb="FF404040"/>
        <rFont val="Calibri"/>
        <family val="2"/>
        <charset val="204"/>
      </rPr>
      <t xml:space="preserve">9 </t>
    </r>
    <r>
      <rPr>
        <sz val="8"/>
        <color rgb="FF404040"/>
        <rFont val="Calibri"/>
        <family val="2"/>
        <charset val="204"/>
      </rPr>
      <t>В состав NBH входят активы по производству толстого листа NLMK Clabecq (Бельгия), NLMK Verona (Италия) и производители плоского проката NLMK La Louvière (Бельгия) и NLMK Strasbourg (Франция).</t>
    </r>
  </si>
  <si>
    <t>ПРОИЗВОДСТВО</t>
  </si>
  <si>
    <t>ГРУППА НЛМК</t>
  </si>
  <si>
    <t>Объемы производства  стали</t>
  </si>
  <si>
    <t>Липецкая площадка</t>
  </si>
  <si>
    <t>НЛМК-Сорт</t>
  </si>
  <si>
    <t xml:space="preserve">   в т.ч. НЛМК-Калуга</t>
  </si>
  <si>
    <t>НЛМК Индиана (НЛМК США)</t>
  </si>
  <si>
    <t>для информации</t>
  </si>
  <si>
    <r>
      <t xml:space="preserve">NBH, НЛМК Европа (ЭДП) </t>
    </r>
    <r>
      <rPr>
        <vertAlign val="superscript"/>
        <sz val="11"/>
        <color rgb="FF404040"/>
        <rFont val="Calibri"/>
        <family val="2"/>
        <charset val="204"/>
      </rPr>
      <t>10</t>
    </r>
  </si>
  <si>
    <r>
      <rPr>
        <vertAlign val="superscript"/>
        <sz val="8"/>
        <color rgb="FF404040"/>
        <rFont val="Calibri"/>
        <family val="2"/>
        <charset val="204"/>
      </rPr>
      <t>10</t>
    </r>
    <r>
      <rPr>
        <sz val="8"/>
        <color rgb="FF404040"/>
        <rFont val="Calibri"/>
        <family val="2"/>
        <charset val="204"/>
      </rPr>
      <t xml:space="preserve"> НЛМК Верона входит в состав холдинга NBH, показатели которого деконсолидированы начиная с 4 кв. 2013 г.  </t>
    </r>
  </si>
  <si>
    <t>Производство металлопродукции Группы</t>
  </si>
  <si>
    <t>Товарный чугун</t>
  </si>
  <si>
    <t>Товарные слябы</t>
  </si>
  <si>
    <t>Листовой прокат</t>
  </si>
  <si>
    <t>Производство металлопродукции сегментом "Плоский Прокат Россия"</t>
  </si>
  <si>
    <t xml:space="preserve">Товарный чугун </t>
  </si>
  <si>
    <t xml:space="preserve">Объемы производства основных видов сырья </t>
  </si>
  <si>
    <t>Кокс (сухой вес)</t>
  </si>
  <si>
    <t xml:space="preserve">  Липецкая площадка</t>
  </si>
  <si>
    <t xml:space="preserve">  Алтай-Кокс</t>
  </si>
  <si>
    <t>ЖРС</t>
  </si>
  <si>
    <t xml:space="preserve">  Железорудный концентрат</t>
  </si>
  <si>
    <t xml:space="preserve">  Аглоруда</t>
  </si>
  <si>
    <t>Лом черных металлов</t>
  </si>
  <si>
    <t xml:space="preserve">Производственные мощности по выплавке стали </t>
  </si>
  <si>
    <t>млн т/г</t>
  </si>
  <si>
    <t xml:space="preserve">   НСММЗ</t>
  </si>
  <si>
    <t xml:space="preserve">   НЛМК Калуга</t>
  </si>
  <si>
    <t>НЛМК Индиана
(НЛМК США)</t>
  </si>
  <si>
    <t xml:space="preserve">Итого Группа НЛМК </t>
  </si>
  <si>
    <r>
      <t xml:space="preserve">NBH, НЛМК Европа (ЭДП) </t>
    </r>
    <r>
      <rPr>
        <vertAlign val="superscript"/>
        <sz val="11"/>
        <color rgb="FF404040"/>
        <rFont val="Calibri"/>
        <family val="2"/>
        <charset val="204"/>
      </rPr>
      <t>1</t>
    </r>
  </si>
  <si>
    <r>
      <t xml:space="preserve">1 </t>
    </r>
    <r>
      <rPr>
        <sz val="8"/>
        <color rgb="FF404040"/>
        <rFont val="Calibri"/>
        <family val="2"/>
        <charset val="204"/>
      </rPr>
      <t xml:space="preserve">НЛМК Верона входит в состав холдинга NBH, показатели которого деконсолидированы начиная с 4 кв. 2013 г.  </t>
    </r>
  </si>
  <si>
    <t>Мощности по производству ЖРС</t>
  </si>
  <si>
    <t>Стойленский ГОК</t>
  </si>
  <si>
    <t xml:space="preserve">  ЖР концентрат (66-67% Fe)</t>
  </si>
  <si>
    <r>
      <t>Мощности по производству кокса</t>
    </r>
    <r>
      <rPr>
        <b/>
        <vertAlign val="superscript"/>
        <sz val="12"/>
        <color rgb="FF00B0F0"/>
        <rFont val="Calibri"/>
        <family val="2"/>
        <charset val="204"/>
      </rPr>
      <t>2</t>
    </r>
  </si>
  <si>
    <t>Алтай-Кокс</t>
  </si>
  <si>
    <r>
      <t xml:space="preserve">2 </t>
    </r>
    <r>
      <rPr>
        <sz val="8"/>
        <color rgb="FF404040"/>
        <rFont val="Calibri"/>
        <family val="2"/>
        <charset val="204"/>
      </rPr>
      <t>Мощности по производству кокса представлены в сухом весе</t>
    </r>
  </si>
  <si>
    <t>Окатыши</t>
  </si>
  <si>
    <r>
      <t xml:space="preserve">Итого НЛМК США </t>
    </r>
    <r>
      <rPr>
        <b/>
        <vertAlign val="superscript"/>
        <sz val="11"/>
        <color rgb="FF404040"/>
        <rFont val="Calibri"/>
        <family val="2"/>
        <charset val="204"/>
      </rPr>
      <t>8</t>
    </r>
  </si>
  <si>
    <t xml:space="preserve">  Окатыши</t>
  </si>
  <si>
    <t xml:space="preserve">  Окатыши, (65% Fe )</t>
  </si>
  <si>
    <t xml:space="preserve">  Аглоруда, (52% Fe )</t>
  </si>
  <si>
    <r>
      <t>Результаты операционной деятельности ПАО "НЛМК" и основных дочерних компаний за 2 кв. 2017</t>
    </r>
    <r>
      <rPr>
        <b/>
        <vertAlign val="superscript"/>
        <sz val="11"/>
        <color rgb="FF404040"/>
        <rFont val="Calibri"/>
        <family val="2"/>
        <charset val="204"/>
      </rPr>
      <t>1</t>
    </r>
  </si>
  <si>
    <r>
      <rPr>
        <vertAlign val="superscript"/>
        <sz val="8"/>
        <color rgb="FF404040"/>
        <rFont val="Calibri"/>
        <family val="2"/>
        <charset val="204"/>
      </rPr>
      <t>1</t>
    </r>
    <r>
      <rPr>
        <sz val="8"/>
        <color rgb="FF404040"/>
        <rFont val="Calibri"/>
        <family val="2"/>
        <charset val="204"/>
      </rPr>
      <t xml:space="preserve"> Здесь и далее данные по объемам производства и реализации за 4 кв. 2016 г. и 12 мес. 2016 г. являются предварительными</t>
    </r>
  </si>
  <si>
    <t>Производство стали (c NBH)</t>
  </si>
  <si>
    <t>Производство стали (без NBH)</t>
  </si>
  <si>
    <t>Загрузка производственных мощностей (c NBH)</t>
  </si>
  <si>
    <t>НЛМК США</t>
  </si>
  <si>
    <r>
      <rPr>
        <vertAlign val="superscript"/>
        <sz val="8"/>
        <color rgb="FF404040"/>
        <rFont val="Calibri"/>
        <family val="2"/>
        <charset val="204"/>
      </rPr>
      <t>8</t>
    </r>
    <r>
      <rPr>
        <sz val="8"/>
        <color rgb="FF404040"/>
        <rFont val="Calibri"/>
        <family val="2"/>
        <charset val="204"/>
      </rPr>
      <t xml:space="preserve"> 8 НЛМК США кроме готового проката реализует незначительные объемы товарных слябов, не включенные в общий объем продаж проката. В 3 и 4 кварталах 2016 г., 1 и 2 кварталах 2017 г. продажи слябов составили 5, 2, 4 и 2 тыс. т, соответственно.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</si>
</sst>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%"/>
    <numFmt numFmtId="165" formatCode="[$-409]mmm\-yy;@"/>
    <numFmt numFmtId="166" formatCode="0.000"/>
    <numFmt numFmtId="167" formatCode="_-* #,##0.00_р_._-;\-* #,##0.00_р_._-;_-* &quot;-&quot;??_р_._-;_-@_-"/>
    <numFmt numFmtId="168" formatCode="\+0&quot; п.п.&quot;;\-0&quot; п.п.&quot;;0&quot; п.п.&quot;"/>
    <numFmt numFmtId="169" formatCode="_-* #,##0.000_р_._-;\-* #,##0.000_р_._-;_-* &quot;-&quot;??_р_._-;_-@_-"/>
    <numFmt numFmtId="170" formatCode="0.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40404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</font>
    <font>
      <b/>
      <sz val="11"/>
      <color rgb="FF404040"/>
      <name val="Calibri"/>
      <family val="2"/>
      <charset val="204"/>
    </font>
    <font>
      <b/>
      <vertAlign val="superscript"/>
      <sz val="11"/>
      <color rgb="FF404040"/>
      <name val="Calibri"/>
      <family val="2"/>
      <charset val="204"/>
    </font>
    <font>
      <vertAlign val="superscript"/>
      <sz val="11"/>
      <color rgb="FF404040"/>
      <name val="Calibri"/>
      <family val="2"/>
      <charset val="204"/>
    </font>
    <font>
      <b/>
      <sz val="12"/>
      <color rgb="FF00B0F0"/>
      <name val="Calibri"/>
      <family val="2"/>
      <charset val="204"/>
    </font>
    <font>
      <b/>
      <u/>
      <sz val="11"/>
      <color rgb="FF404040"/>
      <name val="Calibri"/>
      <family val="2"/>
      <charset val="204"/>
    </font>
    <font>
      <b/>
      <u/>
      <sz val="12"/>
      <color rgb="FF404040"/>
      <name val="Calibri"/>
      <family val="2"/>
      <charset val="204"/>
    </font>
    <font>
      <b/>
      <sz val="10"/>
      <color indexed="8"/>
      <name val="Calibri"/>
      <family val="2"/>
      <charset val="204"/>
    </font>
    <font>
      <i/>
      <sz val="11"/>
      <color rgb="FF404040"/>
      <name val="Calibri"/>
      <family val="2"/>
      <charset val="204"/>
    </font>
    <font>
      <i/>
      <sz val="8"/>
      <color rgb="FF404040"/>
      <name val="Calibri"/>
      <family val="2"/>
      <charset val="204"/>
    </font>
    <font>
      <sz val="8"/>
      <color rgb="FF404040"/>
      <name val="Calibri"/>
      <family val="2"/>
      <charset val="204"/>
    </font>
    <font>
      <vertAlign val="superscript"/>
      <sz val="8"/>
      <color rgb="FF404040"/>
      <name val="Calibri"/>
      <family val="2"/>
      <charset val="204"/>
    </font>
    <font>
      <b/>
      <i/>
      <sz val="11"/>
      <color rgb="FF404040"/>
      <name val="Calibri"/>
      <family val="2"/>
      <charset val="204"/>
    </font>
    <font>
      <b/>
      <sz val="12"/>
      <name val="Calibri"/>
      <family val="2"/>
      <charset val="204"/>
    </font>
    <font>
      <b/>
      <sz val="11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name val="Calibri"/>
      <family val="2"/>
      <charset val="204"/>
    </font>
    <font>
      <b/>
      <i/>
      <sz val="10"/>
      <color indexed="8"/>
      <name val="Calibri"/>
      <family val="2"/>
      <charset val="204"/>
    </font>
    <font>
      <sz val="10"/>
      <name val="Calibri"/>
      <family val="2"/>
      <charset val="204"/>
    </font>
    <font>
      <b/>
      <vertAlign val="superscript"/>
      <sz val="12"/>
      <color rgb="FF00B0F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9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vertical="center"/>
    </xf>
    <xf numFmtId="0" fontId="2" fillId="2" borderId="0" xfId="1" applyFont="1" applyFill="1" applyBorder="1"/>
    <xf numFmtId="0" fontId="2" fillId="3" borderId="0" xfId="1" applyFont="1" applyFill="1"/>
    <xf numFmtId="0" fontId="2" fillId="0" borderId="0" xfId="1" applyFont="1" applyFill="1" applyBorder="1"/>
    <xf numFmtId="164" fontId="2" fillId="2" borderId="0" xfId="1" applyNumberFormat="1" applyFont="1" applyFill="1"/>
    <xf numFmtId="0" fontId="3" fillId="0" borderId="0" xfId="2" applyAlignment="1">
      <alignment vertical="center"/>
    </xf>
    <xf numFmtId="165" fontId="4" fillId="2" borderId="0" xfId="1" applyNumberFormat="1" applyFont="1" applyFill="1" applyAlignment="1">
      <alignment horizontal="center"/>
    </xf>
    <xf numFmtId="0" fontId="5" fillId="2" borderId="0" xfId="1" applyFont="1" applyFill="1" applyAlignment="1">
      <alignment vertical="center"/>
    </xf>
    <xf numFmtId="0" fontId="7" fillId="2" borderId="0" xfId="1" applyFont="1" applyFill="1" applyAlignment="1">
      <alignment horizontal="left"/>
    </xf>
    <xf numFmtId="0" fontId="8" fillId="4" borderId="0" xfId="1" applyFont="1" applyFill="1" applyAlignment="1">
      <alignment vertical="center"/>
    </xf>
    <xf numFmtId="0" fontId="9" fillId="4" borderId="0" xfId="1" applyFont="1" applyFill="1" applyAlignment="1"/>
    <xf numFmtId="0" fontId="9" fillId="0" borderId="0" xfId="1" applyFont="1" applyFill="1" applyBorder="1" applyAlignment="1"/>
    <xf numFmtId="0" fontId="10" fillId="2" borderId="0" xfId="1" applyFont="1" applyFill="1" applyAlignment="1">
      <alignment vertical="center"/>
    </xf>
    <xf numFmtId="0" fontId="9" fillId="2" borderId="0" xfId="1" applyFont="1" applyFill="1" applyAlignment="1"/>
    <xf numFmtId="166" fontId="9" fillId="2" borderId="0" xfId="1" applyNumberFormat="1" applyFont="1" applyFill="1" applyAlignment="1"/>
    <xf numFmtId="166" fontId="9" fillId="3" borderId="0" xfId="1" applyNumberFormat="1" applyFont="1" applyFill="1" applyAlignment="1"/>
    <xf numFmtId="166" fontId="9" fillId="0" borderId="0" xfId="1" applyNumberFormat="1" applyFont="1" applyFill="1" applyBorder="1" applyAlignment="1"/>
    <xf numFmtId="164" fontId="9" fillId="2" borderId="0" xfId="1" applyNumberFormat="1" applyFont="1" applyFill="1" applyAlignment="1"/>
    <xf numFmtId="0" fontId="2" fillId="5" borderId="0" xfId="1" applyFont="1" applyFill="1"/>
    <xf numFmtId="0" fontId="5" fillId="2" borderId="0" xfId="1" applyFont="1" applyFill="1" applyAlignment="1">
      <alignment wrapText="1"/>
    </xf>
    <xf numFmtId="0" fontId="5" fillId="0" borderId="0" xfId="1" applyFont="1" applyFill="1" applyBorder="1" applyAlignment="1">
      <alignment wrapText="1"/>
    </xf>
    <xf numFmtId="164" fontId="5" fillId="2" borderId="0" xfId="1" applyNumberFormat="1" applyFont="1" applyFill="1" applyAlignment="1">
      <alignment wrapText="1"/>
    </xf>
    <xf numFmtId="0" fontId="5" fillId="3" borderId="1" xfId="1" applyFont="1" applyFill="1" applyBorder="1" applyAlignment="1">
      <alignment horizontal="left" vertical="center" wrapText="1"/>
    </xf>
    <xf numFmtId="0" fontId="11" fillId="2" borderId="0" xfId="1" applyFont="1" applyFill="1" applyBorder="1" applyAlignment="1">
      <alignment horizontal="center" wrapText="1"/>
    </xf>
    <xf numFmtId="0" fontId="5" fillId="3" borderId="0" xfId="1" applyFont="1" applyFill="1" applyBorder="1" applyAlignment="1">
      <alignment horizontal="center" vertical="center" wrapText="1"/>
    </xf>
    <xf numFmtId="0" fontId="5" fillId="6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164" fontId="5" fillId="3" borderId="0" xfId="1" applyNumberFormat="1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vertical="center" wrapText="1"/>
    </xf>
    <xf numFmtId="166" fontId="2" fillId="2" borderId="2" xfId="1" applyNumberFormat="1" applyFont="1" applyFill="1" applyBorder="1" applyAlignment="1">
      <alignment horizontal="center" vertical="center" wrapText="1"/>
    </xf>
    <xf numFmtId="166" fontId="2" fillId="3" borderId="2" xfId="1" applyNumberFormat="1" applyFont="1" applyFill="1" applyBorder="1" applyAlignment="1">
      <alignment horizontal="center" vertical="center" wrapText="1"/>
    </xf>
    <xf numFmtId="166" fontId="2" fillId="6" borderId="2" xfId="1" applyNumberFormat="1" applyFont="1" applyFill="1" applyBorder="1" applyAlignment="1">
      <alignment horizontal="center" vertical="center" wrapText="1"/>
    </xf>
    <xf numFmtId="166" fontId="2" fillId="0" borderId="0" xfId="1" applyNumberFormat="1" applyFont="1" applyFill="1" applyBorder="1" applyAlignment="1">
      <alignment horizontal="center" vertical="center" wrapText="1"/>
    </xf>
    <xf numFmtId="9" fontId="2" fillId="2" borderId="2" xfId="4" applyNumberFormat="1" applyFont="1" applyFill="1" applyBorder="1" applyAlignment="1">
      <alignment horizontal="center" vertical="center" wrapText="1"/>
    </xf>
    <xf numFmtId="9" fontId="2" fillId="2" borderId="2" xfId="1" applyNumberFormat="1" applyFont="1" applyFill="1" applyBorder="1" applyAlignment="1">
      <alignment horizontal="center" vertical="center" wrapText="1"/>
    </xf>
    <xf numFmtId="9" fontId="2" fillId="3" borderId="2" xfId="1" applyNumberFormat="1" applyFont="1" applyFill="1" applyBorder="1" applyAlignment="1">
      <alignment horizontal="center" vertical="center" wrapText="1"/>
    </xf>
    <xf numFmtId="9" fontId="2" fillId="6" borderId="2" xfId="1" applyNumberFormat="1" applyFont="1" applyFill="1" applyBorder="1" applyAlignment="1">
      <alignment horizontal="center" vertical="center" wrapText="1"/>
    </xf>
    <xf numFmtId="9" fontId="2" fillId="0" borderId="0" xfId="1" applyNumberFormat="1" applyFont="1" applyFill="1" applyBorder="1" applyAlignment="1">
      <alignment horizontal="center" vertical="center" wrapText="1"/>
    </xf>
    <xf numFmtId="168" fontId="2" fillId="2" borderId="2" xfId="5" applyNumberFormat="1" applyFont="1" applyFill="1" applyBorder="1" applyAlignment="1">
      <alignment horizontal="center" vertical="center" wrapText="1"/>
    </xf>
    <xf numFmtId="167" fontId="2" fillId="2" borderId="0" xfId="5" applyFont="1" applyFill="1"/>
    <xf numFmtId="0" fontId="5" fillId="0" borderId="2" xfId="3" applyFont="1" applyFill="1" applyBorder="1" applyAlignment="1">
      <alignment vertical="center" wrapText="1"/>
    </xf>
    <xf numFmtId="9" fontId="2" fillId="2" borderId="2" xfId="6" applyNumberFormat="1" applyFont="1" applyFill="1" applyBorder="1" applyAlignment="1">
      <alignment horizontal="center" vertical="center" wrapText="1"/>
    </xf>
    <xf numFmtId="9" fontId="2" fillId="2" borderId="1" xfId="6" applyNumberFormat="1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left" vertical="center" wrapText="1" indent="1"/>
    </xf>
    <xf numFmtId="0" fontId="12" fillId="0" borderId="2" xfId="3" applyFont="1" applyFill="1" applyBorder="1" applyAlignment="1">
      <alignment horizontal="left" vertical="center" wrapText="1" indent="2"/>
    </xf>
    <xf numFmtId="0" fontId="5" fillId="2" borderId="0" xfId="1" applyFont="1" applyFill="1" applyBorder="1"/>
    <xf numFmtId="166" fontId="5" fillId="2" borderId="2" xfId="1" applyNumberFormat="1" applyFont="1" applyFill="1" applyBorder="1" applyAlignment="1">
      <alignment horizontal="center" vertical="center" wrapText="1"/>
    </xf>
    <xf numFmtId="166" fontId="5" fillId="3" borderId="2" xfId="1" applyNumberFormat="1" applyFont="1" applyFill="1" applyBorder="1" applyAlignment="1">
      <alignment horizontal="center" vertical="center" wrapText="1"/>
    </xf>
    <xf numFmtId="166" fontId="5" fillId="6" borderId="2" xfId="1" applyNumberFormat="1" applyFont="1" applyFill="1" applyBorder="1" applyAlignment="1">
      <alignment horizontal="center" vertical="center" wrapText="1"/>
    </xf>
    <xf numFmtId="166" fontId="5" fillId="0" borderId="0" xfId="1" applyNumberFormat="1" applyFont="1" applyFill="1" applyBorder="1" applyAlignment="1">
      <alignment horizontal="center" vertical="center" wrapText="1"/>
    </xf>
    <xf numFmtId="9" fontId="5" fillId="2" borderId="2" xfId="6" applyNumberFormat="1" applyFont="1" applyFill="1" applyBorder="1" applyAlignment="1">
      <alignment horizontal="center" vertical="center" wrapText="1"/>
    </xf>
    <xf numFmtId="0" fontId="5" fillId="2" borderId="0" xfId="1" applyFont="1" applyFill="1"/>
    <xf numFmtId="9" fontId="2" fillId="2" borderId="2" xfId="4" applyFont="1" applyFill="1" applyBorder="1" applyAlignment="1">
      <alignment horizontal="center" vertical="center" wrapText="1"/>
    </xf>
    <xf numFmtId="9" fontId="2" fillId="3" borderId="2" xfId="4" applyFont="1" applyFill="1" applyBorder="1" applyAlignment="1">
      <alignment horizontal="center" vertical="center" wrapText="1"/>
    </xf>
    <xf numFmtId="9" fontId="2" fillId="0" borderId="0" xfId="4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horizontal="left" vertical="center" wrapText="1" indent="1"/>
    </xf>
    <xf numFmtId="9" fontId="2" fillId="0" borderId="0" xfId="4" applyNumberFormat="1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horizontal="left" vertical="center" wrapText="1"/>
    </xf>
    <xf numFmtId="0" fontId="13" fillId="2" borderId="0" xfId="1" applyFont="1" applyFill="1" applyAlignment="1">
      <alignment vertical="center"/>
    </xf>
    <xf numFmtId="0" fontId="13" fillId="2" borderId="0" xfId="1" applyFont="1" applyFill="1" applyAlignment="1">
      <alignment vertical="center" wrapText="1"/>
    </xf>
    <xf numFmtId="9" fontId="13" fillId="2" borderId="0" xfId="5" applyNumberFormat="1" applyFont="1" applyFill="1" applyAlignment="1">
      <alignment vertical="center" wrapText="1"/>
    </xf>
    <xf numFmtId="9" fontId="13" fillId="0" borderId="0" xfId="5" applyNumberFormat="1" applyFont="1" applyFill="1" applyBorder="1" applyAlignment="1">
      <alignment vertical="center" wrapText="1"/>
    </xf>
    <xf numFmtId="0" fontId="14" fillId="2" borderId="0" xfId="1" applyFont="1" applyFill="1" applyAlignment="1">
      <alignment vertical="center"/>
    </xf>
    <xf numFmtId="166" fontId="2" fillId="2" borderId="0" xfId="1" applyNumberFormat="1" applyFont="1" applyFill="1"/>
    <xf numFmtId="9" fontId="2" fillId="2" borderId="0" xfId="7" applyFont="1" applyFill="1"/>
    <xf numFmtId="9" fontId="2" fillId="2" borderId="0" xfId="7" applyNumberFormat="1" applyFont="1" applyFill="1"/>
    <xf numFmtId="9" fontId="2" fillId="3" borderId="0" xfId="7" applyNumberFormat="1" applyFont="1" applyFill="1"/>
    <xf numFmtId="9" fontId="2" fillId="0" borderId="0" xfId="7" applyNumberFormat="1" applyFont="1" applyFill="1" applyBorder="1"/>
    <xf numFmtId="164" fontId="2" fillId="2" borderId="0" xfId="7" applyNumberFormat="1" applyFont="1" applyFill="1"/>
    <xf numFmtId="0" fontId="8" fillId="2" borderId="0" xfId="1" applyFont="1" applyFill="1" applyAlignment="1">
      <alignment vertical="center"/>
    </xf>
    <xf numFmtId="0" fontId="9" fillId="3" borderId="0" xfId="1" applyFont="1" applyFill="1" applyAlignment="1"/>
    <xf numFmtId="0" fontId="5" fillId="3" borderId="0" xfId="1" applyFont="1" applyFill="1" applyAlignment="1">
      <alignment wrapText="1"/>
    </xf>
    <xf numFmtId="166" fontId="5" fillId="2" borderId="1" xfId="1" applyNumberFormat="1" applyFont="1" applyFill="1" applyBorder="1" applyAlignment="1">
      <alignment horizontal="center" vertical="center" wrapText="1"/>
    </xf>
    <xf numFmtId="9" fontId="2" fillId="3" borderId="0" xfId="7" applyFont="1" applyFill="1"/>
    <xf numFmtId="9" fontId="2" fillId="0" borderId="0" xfId="7" applyFont="1" applyFill="1" applyBorder="1"/>
    <xf numFmtId="0" fontId="2" fillId="2" borderId="2" xfId="1" applyFont="1" applyFill="1" applyBorder="1" applyAlignment="1">
      <alignment vertical="center" wrapText="1"/>
    </xf>
    <xf numFmtId="0" fontId="16" fillId="2" borderId="0" xfId="1" applyFont="1" applyFill="1" applyBorder="1" applyAlignment="1">
      <alignment vertical="center" wrapText="1"/>
    </xf>
    <xf numFmtId="0" fontId="2" fillId="2" borderId="2" xfId="1" applyFont="1" applyFill="1" applyBorder="1" applyAlignment="1">
      <alignment horizontal="left" vertical="center" wrapText="1" indent="1"/>
    </xf>
    <xf numFmtId="0" fontId="2" fillId="2" borderId="2" xfId="1" applyFont="1" applyFill="1" applyBorder="1" applyAlignment="1">
      <alignment horizontal="left" vertical="center" wrapText="1" indent="2"/>
    </xf>
    <xf numFmtId="164" fontId="2" fillId="2" borderId="0" xfId="4" applyNumberFormat="1" applyFont="1" applyFill="1"/>
    <xf numFmtId="0" fontId="5" fillId="2" borderId="0" xfId="1" applyFont="1" applyFill="1" applyBorder="1" applyAlignment="1">
      <alignment vertical="center" wrapText="1"/>
    </xf>
    <xf numFmtId="0" fontId="5" fillId="2" borderId="2" xfId="1" applyFont="1" applyFill="1" applyBorder="1" applyAlignment="1">
      <alignment vertical="center" wrapText="1"/>
    </xf>
    <xf numFmtId="0" fontId="12" fillId="2" borderId="2" xfId="1" applyFont="1" applyFill="1" applyBorder="1" applyAlignment="1">
      <alignment vertical="center" wrapText="1"/>
    </xf>
    <xf numFmtId="9" fontId="12" fillId="2" borderId="2" xfId="6" applyFont="1" applyFill="1" applyBorder="1" applyAlignment="1">
      <alignment horizontal="center" vertical="center" wrapText="1"/>
    </xf>
    <xf numFmtId="9" fontId="12" fillId="3" borderId="2" xfId="4" applyFont="1" applyFill="1" applyBorder="1" applyAlignment="1">
      <alignment horizontal="center" vertical="center" wrapText="1"/>
    </xf>
    <xf numFmtId="9" fontId="12" fillId="6" borderId="2" xfId="4" applyFont="1" applyFill="1" applyBorder="1" applyAlignment="1">
      <alignment horizontal="center" vertical="center" wrapText="1"/>
    </xf>
    <xf numFmtId="9" fontId="12" fillId="0" borderId="0" xfId="4" applyFont="1" applyFill="1" applyBorder="1" applyAlignment="1">
      <alignment horizontal="center" vertical="center" wrapText="1"/>
    </xf>
    <xf numFmtId="9" fontId="2" fillId="2" borderId="0" xfId="4" applyFont="1" applyFill="1"/>
    <xf numFmtId="0" fontId="12" fillId="2" borderId="0" xfId="1" applyFont="1" applyFill="1"/>
    <xf numFmtId="0" fontId="12" fillId="2" borderId="0" xfId="1" applyFont="1" applyFill="1" applyAlignment="1">
      <alignment vertical="center"/>
    </xf>
    <xf numFmtId="0" fontId="12" fillId="2" borderId="0" xfId="1" applyFont="1" applyFill="1" applyBorder="1"/>
    <xf numFmtId="166" fontId="12" fillId="2" borderId="0" xfId="1" applyNumberFormat="1" applyFont="1" applyFill="1"/>
    <xf numFmtId="166" fontId="12" fillId="3" borderId="0" xfId="1" applyNumberFormat="1" applyFont="1" applyFill="1"/>
    <xf numFmtId="166" fontId="12" fillId="0" borderId="0" xfId="1" applyNumberFormat="1" applyFont="1" applyFill="1" applyBorder="1"/>
    <xf numFmtId="164" fontId="12" fillId="2" borderId="0" xfId="1" applyNumberFormat="1" applyFont="1" applyFill="1"/>
    <xf numFmtId="169" fontId="2" fillId="2" borderId="0" xfId="5" applyNumberFormat="1" applyFont="1" applyFill="1"/>
    <xf numFmtId="169" fontId="2" fillId="3" borderId="0" xfId="5" applyNumberFormat="1" applyFont="1" applyFill="1"/>
    <xf numFmtId="169" fontId="2" fillId="0" borderId="0" xfId="5" applyNumberFormat="1" applyFont="1" applyFill="1" applyBorder="1"/>
    <xf numFmtId="166" fontId="2" fillId="3" borderId="0" xfId="1" applyNumberFormat="1" applyFont="1" applyFill="1"/>
    <xf numFmtId="166" fontId="2" fillId="0" borderId="0" xfId="1" applyNumberFormat="1" applyFont="1" applyFill="1" applyBorder="1"/>
    <xf numFmtId="0" fontId="5" fillId="2" borderId="0" xfId="1" applyFont="1" applyFill="1" applyAlignment="1">
      <alignment horizontal="left" wrapText="1"/>
    </xf>
    <xf numFmtId="0" fontId="5" fillId="3" borderId="0" xfId="1" applyFont="1" applyFill="1" applyAlignment="1">
      <alignment horizontal="left" wrapText="1"/>
    </xf>
    <xf numFmtId="0" fontId="5" fillId="0" borderId="0" xfId="1" applyFont="1" applyFill="1" applyBorder="1" applyAlignment="1">
      <alignment horizontal="left" wrapText="1"/>
    </xf>
    <xf numFmtId="0" fontId="2" fillId="2" borderId="0" xfId="1" applyFont="1" applyFill="1" applyBorder="1" applyAlignment="1">
      <alignment vertical="center" wrapText="1"/>
    </xf>
    <xf numFmtId="166" fontId="2" fillId="2" borderId="0" xfId="1" applyNumberFormat="1" applyFont="1" applyFill="1" applyBorder="1" applyAlignment="1">
      <alignment horizontal="center" vertical="center" wrapText="1"/>
    </xf>
    <xf numFmtId="166" fontId="2" fillId="3" borderId="0" xfId="1" applyNumberFormat="1" applyFont="1" applyFill="1" applyBorder="1" applyAlignment="1">
      <alignment horizontal="center" vertical="center" wrapText="1"/>
    </xf>
    <xf numFmtId="164" fontId="2" fillId="2" borderId="0" xfId="1" applyNumberFormat="1" applyFont="1" applyFill="1" applyBorder="1" applyAlignment="1">
      <alignment horizontal="center" vertical="center" wrapText="1"/>
    </xf>
    <xf numFmtId="164" fontId="2" fillId="3" borderId="0" xfId="4" applyNumberFormat="1" applyFont="1" applyFill="1"/>
    <xf numFmtId="164" fontId="2" fillId="0" borderId="0" xfId="4" applyNumberFormat="1" applyFont="1" applyFill="1" applyBorder="1"/>
    <xf numFmtId="0" fontId="5" fillId="0" borderId="0" xfId="1" applyFont="1" applyFill="1" applyAlignment="1">
      <alignment vertical="center"/>
    </xf>
    <xf numFmtId="0" fontId="5" fillId="2" borderId="0" xfId="1" applyFont="1" applyFill="1" applyBorder="1" applyAlignment="1">
      <alignment horizontal="center" wrapText="1"/>
    </xf>
    <xf numFmtId="0" fontId="2" fillId="2" borderId="0" xfId="1" applyFont="1" applyFill="1" applyBorder="1" applyAlignment="1">
      <alignment horizontal="left" vertical="center" wrapText="1"/>
    </xf>
    <xf numFmtId="166" fontId="2" fillId="2" borderId="0" xfId="1" applyNumberFormat="1" applyFont="1" applyFill="1" applyBorder="1"/>
    <xf numFmtId="166" fontId="2" fillId="3" borderId="0" xfId="1" applyNumberFormat="1" applyFont="1" applyFill="1" applyBorder="1"/>
    <xf numFmtId="164" fontId="2" fillId="2" borderId="0" xfId="1" applyNumberFormat="1" applyFont="1" applyFill="1" applyBorder="1"/>
    <xf numFmtId="0" fontId="16" fillId="2" borderId="0" xfId="1" applyFont="1" applyFill="1" applyBorder="1" applyAlignment="1">
      <alignment horizontal="left" vertical="center" wrapText="1"/>
    </xf>
    <xf numFmtId="0" fontId="5" fillId="2" borderId="0" xfId="1" applyFont="1" applyFill="1" applyBorder="1" applyAlignment="1">
      <alignment horizontal="left" vertical="center" wrapText="1"/>
    </xf>
    <xf numFmtId="9" fontId="2" fillId="0" borderId="2" xfId="6" applyNumberFormat="1" applyFont="1" applyFill="1" applyBorder="1" applyAlignment="1">
      <alignment horizontal="center" vertical="center" wrapText="1"/>
    </xf>
    <xf numFmtId="0" fontId="16" fillId="2" borderId="0" xfId="1" applyFont="1" applyFill="1"/>
    <xf numFmtId="9" fontId="5" fillId="0" borderId="2" xfId="6" applyNumberFormat="1" applyFont="1" applyFill="1" applyBorder="1" applyAlignment="1">
      <alignment horizontal="center" vertical="center" wrapText="1"/>
    </xf>
    <xf numFmtId="0" fontId="14" fillId="2" borderId="0" xfId="1" applyFont="1" applyFill="1" applyAlignment="1">
      <alignment horizontal="left" vertical="center"/>
    </xf>
    <xf numFmtId="0" fontId="14" fillId="2" borderId="0" xfId="1" applyFont="1" applyFill="1" applyAlignment="1">
      <alignment horizontal="left" vertical="center" wrapText="1"/>
    </xf>
    <xf numFmtId="0" fontId="14" fillId="0" borderId="0" xfId="1" applyFont="1" applyFill="1" applyBorder="1" applyAlignment="1">
      <alignment horizontal="left" vertical="center" wrapText="1"/>
    </xf>
    <xf numFmtId="0" fontId="8" fillId="4" borderId="0" xfId="1" applyFont="1" applyFill="1" applyAlignment="1">
      <alignment horizontal="left" wrapText="1"/>
    </xf>
    <xf numFmtId="0" fontId="17" fillId="4" borderId="0" xfId="1" applyFont="1" applyFill="1" applyAlignment="1">
      <alignment wrapText="1"/>
    </xf>
    <xf numFmtId="0" fontId="5" fillId="2" borderId="0" xfId="1" applyFont="1" applyFill="1" applyAlignment="1">
      <alignment horizontal="left" vertical="center" wrapText="1"/>
    </xf>
    <xf numFmtId="164" fontId="5" fillId="2" borderId="0" xfId="1" applyNumberFormat="1" applyFont="1" applyFill="1" applyAlignment="1">
      <alignment horizontal="left" wrapText="1"/>
    </xf>
    <xf numFmtId="0" fontId="18" fillId="2" borderId="0" xfId="1" applyFont="1" applyFill="1" applyAlignment="1">
      <alignment vertical="center" wrapText="1"/>
    </xf>
    <xf numFmtId="0" fontId="18" fillId="2" borderId="0" xfId="1" applyFont="1" applyFill="1" applyAlignment="1">
      <alignment wrapText="1"/>
    </xf>
    <xf numFmtId="0" fontId="18" fillId="3" borderId="0" xfId="1" applyFont="1" applyFill="1" applyAlignment="1">
      <alignment wrapText="1"/>
    </xf>
    <xf numFmtId="0" fontId="18" fillId="0" borderId="0" xfId="1" applyFont="1" applyFill="1" applyBorder="1" applyAlignment="1">
      <alignment wrapText="1"/>
    </xf>
    <xf numFmtId="164" fontId="18" fillId="2" borderId="0" xfId="1" applyNumberFormat="1" applyFont="1" applyFill="1" applyAlignment="1">
      <alignment wrapText="1"/>
    </xf>
    <xf numFmtId="0" fontId="18" fillId="2" borderId="0" xfId="1" applyFont="1" applyFill="1" applyAlignment="1">
      <alignment vertical="center"/>
    </xf>
    <xf numFmtId="0" fontId="12" fillId="2" borderId="0" xfId="1" applyFont="1" applyFill="1" applyBorder="1" applyAlignment="1">
      <alignment horizontal="left" vertical="center" wrapText="1"/>
    </xf>
    <xf numFmtId="164" fontId="12" fillId="2" borderId="0" xfId="1" applyNumberFormat="1" applyFont="1" applyFill="1" applyBorder="1" applyAlignment="1">
      <alignment horizontal="left" vertical="center" wrapText="1"/>
    </xf>
    <xf numFmtId="0" fontId="5" fillId="3" borderId="0" xfId="1" applyFont="1" applyFill="1" applyBorder="1" applyAlignment="1">
      <alignment horizontal="left" vertical="center" wrapText="1"/>
    </xf>
    <xf numFmtId="0" fontId="12" fillId="2" borderId="0" xfId="1" applyFont="1" applyFill="1" applyBorder="1" applyAlignment="1">
      <alignment wrapText="1"/>
    </xf>
    <xf numFmtId="166" fontId="2" fillId="6" borderId="0" xfId="1" applyNumberFormat="1" applyFont="1" applyFill="1" applyBorder="1" applyAlignment="1">
      <alignment horizontal="center" vertical="center" wrapText="1"/>
    </xf>
    <xf numFmtId="9" fontId="2" fillId="0" borderId="0" xfId="6" applyNumberFormat="1" applyFont="1" applyFill="1" applyBorder="1" applyAlignment="1">
      <alignment horizontal="center" vertical="center" wrapText="1"/>
    </xf>
    <xf numFmtId="0" fontId="16" fillId="3" borderId="0" xfId="1" applyFont="1" applyFill="1" applyBorder="1" applyAlignment="1">
      <alignment vertical="center" wrapText="1"/>
    </xf>
    <xf numFmtId="164" fontId="2" fillId="3" borderId="0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vertical="center" wrapText="1"/>
    </xf>
    <xf numFmtId="166" fontId="2" fillId="2" borderId="3" xfId="1" applyNumberFormat="1" applyFont="1" applyFill="1" applyBorder="1" applyAlignment="1">
      <alignment horizontal="center" vertical="center" wrapText="1"/>
    </xf>
    <xf numFmtId="166" fontId="2" fillId="3" borderId="3" xfId="1" applyNumberFormat="1" applyFont="1" applyFill="1" applyBorder="1" applyAlignment="1">
      <alignment horizontal="center" vertical="center" wrapText="1"/>
    </xf>
    <xf numFmtId="166" fontId="2" fillId="6" borderId="3" xfId="1" applyNumberFormat="1" applyFont="1" applyFill="1" applyBorder="1" applyAlignment="1">
      <alignment horizontal="center" vertical="center" wrapText="1"/>
    </xf>
    <xf numFmtId="9" fontId="2" fillId="0" borderId="3" xfId="6" applyNumberFormat="1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wrapText="1"/>
    </xf>
    <xf numFmtId="0" fontId="19" fillId="2" borderId="0" xfId="1" applyFont="1" applyFill="1"/>
    <xf numFmtId="0" fontId="20" fillId="2" borderId="2" xfId="1" applyFont="1" applyFill="1" applyBorder="1" applyAlignment="1">
      <alignment vertical="center" wrapText="1"/>
    </xf>
    <xf numFmtId="0" fontId="21" fillId="2" borderId="0" xfId="1" applyFont="1" applyFill="1" applyBorder="1" applyAlignment="1">
      <alignment vertical="center" wrapText="1"/>
    </xf>
    <xf numFmtId="0" fontId="22" fillId="2" borderId="0" xfId="1" applyFont="1" applyFill="1"/>
    <xf numFmtId="0" fontId="5" fillId="3" borderId="0" xfId="1" applyFont="1" applyFill="1" applyBorder="1" applyAlignment="1">
      <alignment horizontal="left" vertical="center"/>
    </xf>
    <xf numFmtId="0" fontId="5" fillId="3" borderId="0" xfId="1" applyFont="1" applyFill="1"/>
    <xf numFmtId="166" fontId="5" fillId="3" borderId="0" xfId="1" applyNumberFormat="1" applyFont="1" applyFill="1"/>
    <xf numFmtId="0" fontId="8" fillId="3" borderId="0" xfId="1" applyFont="1" applyFill="1" applyAlignment="1">
      <alignment horizontal="left" wrapText="1"/>
    </xf>
    <xf numFmtId="0" fontId="3" fillId="0" borderId="0" xfId="3"/>
    <xf numFmtId="0" fontId="3" fillId="3" borderId="0" xfId="3" applyFill="1"/>
    <xf numFmtId="170" fontId="2" fillId="2" borderId="2" xfId="1" applyNumberFormat="1" applyFont="1" applyFill="1" applyBorder="1" applyAlignment="1">
      <alignment vertical="center" wrapText="1"/>
    </xf>
    <xf numFmtId="0" fontId="5" fillId="2" borderId="4" xfId="1" applyFont="1" applyFill="1" applyBorder="1" applyAlignment="1">
      <alignment vertical="center" wrapText="1"/>
    </xf>
    <xf numFmtId="170" fontId="5" fillId="2" borderId="4" xfId="1" applyNumberFormat="1" applyFont="1" applyFill="1" applyBorder="1" applyAlignment="1">
      <alignment vertical="center" wrapText="1"/>
    </xf>
    <xf numFmtId="170" fontId="3" fillId="3" borderId="0" xfId="3" applyNumberFormat="1" applyFill="1"/>
    <xf numFmtId="170" fontId="2" fillId="2" borderId="0" xfId="1" applyNumberFormat="1" applyFont="1" applyFill="1" applyBorder="1" applyAlignment="1">
      <alignment vertical="center" wrapText="1"/>
    </xf>
    <xf numFmtId="0" fontId="4" fillId="2" borderId="0" xfId="1" applyFont="1" applyFill="1"/>
    <xf numFmtId="0" fontId="4" fillId="2" borderId="0" xfId="1" applyFont="1" applyFill="1" applyAlignment="1">
      <alignment vertical="center"/>
    </xf>
    <xf numFmtId="0" fontId="4" fillId="2" borderId="0" xfId="1" applyFont="1" applyFill="1" applyBorder="1"/>
    <xf numFmtId="164" fontId="4" fillId="2" borderId="0" xfId="1" applyNumberFormat="1" applyFont="1" applyFill="1"/>
    <xf numFmtId="0" fontId="15" fillId="3" borderId="0" xfId="1" applyFont="1" applyFill="1" applyAlignment="1">
      <alignment vertical="center" wrapText="1"/>
    </xf>
  </cellXfs>
  <cellStyles count="8">
    <cellStyle name="Comma 2" xfId="5"/>
    <cellStyle name="Normal 2" xfId="3"/>
    <cellStyle name="Percent 2" xfId="4"/>
    <cellStyle name="Обычный" xfId="0" builtinId="0"/>
    <cellStyle name="Обычный 11 2" xfId="1"/>
    <cellStyle name="Обычный 12" xfId="2"/>
    <cellStyle name="Процентный 11" xfId="6"/>
    <cellStyle name="Процентный 2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27358</xdr:colOff>
      <xdr:row>0</xdr:row>
      <xdr:rowOff>102913</xdr:rowOff>
    </xdr:from>
    <xdr:to>
      <xdr:col>1</xdr:col>
      <xdr:colOff>585548</xdr:colOff>
      <xdr:row>2</xdr:row>
      <xdr:rowOff>105297</xdr:rowOff>
    </xdr:to>
    <xdr:pic>
      <xdr:nvPicPr>
        <xdr:cNvPr id="2" name="Рисунок 1" descr="http://lipetsk.nlmk.ru/files/foto/logo/logo-NLMK-rus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8" y="55288"/>
          <a:ext cx="558190" cy="2976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27358</xdr:colOff>
      <xdr:row>0</xdr:row>
      <xdr:rowOff>102913</xdr:rowOff>
    </xdr:from>
    <xdr:to>
      <xdr:col>1</xdr:col>
      <xdr:colOff>585548</xdr:colOff>
      <xdr:row>2</xdr:row>
      <xdr:rowOff>105297</xdr:rowOff>
    </xdr:to>
    <xdr:pic>
      <xdr:nvPicPr>
        <xdr:cNvPr id="3" name="Рисунок 2" descr="http://lipetsk.nlmk.ru/files/foto/logo/logo-NLMK-rus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8" y="55288"/>
          <a:ext cx="558190" cy="2976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27358</xdr:colOff>
      <xdr:row>0</xdr:row>
      <xdr:rowOff>102913</xdr:rowOff>
    </xdr:from>
    <xdr:to>
      <xdr:col>1</xdr:col>
      <xdr:colOff>585548</xdr:colOff>
      <xdr:row>2</xdr:row>
      <xdr:rowOff>105297</xdr:rowOff>
    </xdr:to>
    <xdr:pic>
      <xdr:nvPicPr>
        <xdr:cNvPr id="4" name="Рисунок 3" descr="http://lipetsk.nlmk.ru/files/foto/logo/logo-NLMK-rus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8" y="55288"/>
          <a:ext cx="558190" cy="2976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27358</xdr:colOff>
      <xdr:row>0</xdr:row>
      <xdr:rowOff>102913</xdr:rowOff>
    </xdr:from>
    <xdr:to>
      <xdr:col>1</xdr:col>
      <xdr:colOff>585548</xdr:colOff>
      <xdr:row>2</xdr:row>
      <xdr:rowOff>105297</xdr:rowOff>
    </xdr:to>
    <xdr:pic>
      <xdr:nvPicPr>
        <xdr:cNvPr id="5" name="Рисунок 4" descr="http://lipetsk.nlmk.ru/files/foto/logo/logo-NLMK-rus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8" y="55288"/>
          <a:ext cx="558190" cy="2976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27358</xdr:colOff>
      <xdr:row>0</xdr:row>
      <xdr:rowOff>102913</xdr:rowOff>
    </xdr:from>
    <xdr:to>
      <xdr:col>1</xdr:col>
      <xdr:colOff>585548</xdr:colOff>
      <xdr:row>2</xdr:row>
      <xdr:rowOff>105297</xdr:rowOff>
    </xdr:to>
    <xdr:pic>
      <xdr:nvPicPr>
        <xdr:cNvPr id="6" name="Рисунок 5" descr="http://lipetsk.nlmk.ru/files/foto/logo/logo-NLMK-rus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8" y="55288"/>
          <a:ext cx="558190" cy="2976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27358</xdr:colOff>
      <xdr:row>0</xdr:row>
      <xdr:rowOff>102913</xdr:rowOff>
    </xdr:from>
    <xdr:to>
      <xdr:col>1</xdr:col>
      <xdr:colOff>585548</xdr:colOff>
      <xdr:row>2</xdr:row>
      <xdr:rowOff>105297</xdr:rowOff>
    </xdr:to>
    <xdr:pic>
      <xdr:nvPicPr>
        <xdr:cNvPr id="7" name="Рисунок 6" descr="http://lipetsk.nlmk.ru/files/foto/logo/logo-NLMK-rus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8" y="55288"/>
          <a:ext cx="558190" cy="2976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27358</xdr:colOff>
      <xdr:row>0</xdr:row>
      <xdr:rowOff>102913</xdr:rowOff>
    </xdr:from>
    <xdr:to>
      <xdr:col>1</xdr:col>
      <xdr:colOff>585548</xdr:colOff>
      <xdr:row>2</xdr:row>
      <xdr:rowOff>105297</xdr:rowOff>
    </xdr:to>
    <xdr:pic>
      <xdr:nvPicPr>
        <xdr:cNvPr id="8" name="Рисунок 7" descr="http://lipetsk.nlmk.ru/files/foto/logo/logo-NLMK-rus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8" y="55288"/>
          <a:ext cx="558190" cy="2976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27358</xdr:colOff>
      <xdr:row>0</xdr:row>
      <xdr:rowOff>102913</xdr:rowOff>
    </xdr:from>
    <xdr:to>
      <xdr:col>1</xdr:col>
      <xdr:colOff>585548</xdr:colOff>
      <xdr:row>2</xdr:row>
      <xdr:rowOff>105297</xdr:rowOff>
    </xdr:to>
    <xdr:pic>
      <xdr:nvPicPr>
        <xdr:cNvPr id="9" name="Рисунок 8" descr="http://lipetsk.nlmk.ru/files/foto/logo/logo-NLMK-rus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8" y="55288"/>
          <a:ext cx="558190" cy="2976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rkovskaya-os\&#1090;&#1072;&#1090;&#1100;&#1103;&#1085;&#1072;\U%20K\1999\Daisy\Cambridge\models\integrated%20merger%20mode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inance\FINCNTLS\!STATEMENT\1998\1998\Quarterly's\98%203rd%20Quarter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onmfsibk04\dfs2003$\Documents%20and%20Settings\dangthu\Local%20Settings\Temporary%20Internet%20Files\OLK125\Emprunts%20long%20term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rkovskaya-os\&#1090;&#1072;&#1090;&#1100;&#1103;&#1085;&#1072;\data\Paper%20&amp;%20Forest\Comps\extra%20pag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AS%20&amp;%20GAAP%20%20Reports\IAS%20&amp;%20GAAP%20YEAR%202002\2002%20Q3%20Consolidation%20Model\A%20Consolidation%20&amp;%20Reporting\GAAP%20&amp;%20IAS%20Group%20TB%20&amp;%20Reports%20Q3%2020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nlmk.ru/sites/usi/Shared%20Documents/Disclosure/01_Data_Sources/Trading%20Update%20HD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7;&#1047;_&#1052;&#1043;_2009_(&#1089;&#1077;&#1085;&#1090;.&#1092;_&#1086;&#1082;&#1090;.&#1087;_&#1085;&#1086;&#1103;&#1073;-&#1076;&#1077;&#1082;.&#1086;&#1094;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TOC"/>
      <sheetName val="Assum"/>
      <sheetName val="sense"/>
      <sheetName val="disp"/>
      <sheetName val="Op-BS"/>
      <sheetName val="IS"/>
      <sheetName val="BSCF"/>
      <sheetName val="Ratios"/>
      <sheetName val="Matrix"/>
      <sheetName val="Contrib"/>
      <sheetName val="proforma"/>
      <sheetName val="AlbanyIS"/>
      <sheetName val="AlbanyBSCF"/>
      <sheetName val="AlbanyRat"/>
      <sheetName val="CambridgeIS"/>
      <sheetName val="CambridgeBSCF"/>
      <sheetName val="CambridgeRat"/>
      <sheetName val="LBO"/>
      <sheetName val="Лист7"/>
      <sheetName val="ЧПД и ВНД СПУ"/>
      <sheetName val="NLMK-EU-Strip"/>
      <sheetName val="NLMK-EU-Strip  (2)"/>
      <sheetName val="NLMK-EU-Plate  (2)"/>
      <sheetName val="План счетов PL"/>
      <sheetName val="План счетов BS"/>
      <sheetName val="ДКИС"/>
      <sheetName val="Список направлений "/>
      <sheetName val="Pick Lists"/>
      <sheetName val="исход. дан."/>
      <sheetName val="NLMK-USA-MT"/>
      <sheetName val="Лист1"/>
      <sheetName val="Лист2"/>
      <sheetName val="Лист3"/>
      <sheetName val="ЧПД_и_ВНД_СПУ"/>
      <sheetName val="NLMK-EU-Strip__(2)"/>
      <sheetName val="NLMK-EU-Plate__(2)"/>
      <sheetName val="План_счетов_PL"/>
      <sheetName val="План_счетов_BS"/>
      <sheetName val="Список_направлений_"/>
      <sheetName val="DATA-ACT"/>
      <sheetName val="GUBT"/>
      <sheetName val="DATA-BDG"/>
      <sheetName val="IV_Blok"/>
      <sheetName val="себест_OZR"/>
      <sheetName val="SUMMARY"/>
      <sheetName val="Тепло"/>
      <sheetName val="#ССЫЛКА"/>
      <sheetName val="Lighting"/>
      <sheetName val="Others"/>
      <sheetName val="Cover"/>
      <sheetName val="Choiсe"/>
      <sheetName val="Kr-Xe"/>
      <sheetName val="Sens"/>
      <sheetName val="Частотники"/>
      <sheetName val="Waste_gas"/>
      <sheetName val="Производство"/>
      <sheetName val="КалькуляцияТСЦ"/>
      <sheetName val="КалькуляцияЖДЦ"/>
      <sheetName val="КалькуляцияРСЦ"/>
      <sheetName val="КалькуляцияЦТТ"/>
      <sheetName val="КалькуляцияДОФ"/>
      <sheetName val="КалькуляцияРудник"/>
      <sheetName val="КалькуляцияОбщезав_2"/>
      <sheetName val="Баланс"/>
      <sheetName val="Общие_показатели1"/>
      <sheetName val="Калькуляция_по_цехам1"/>
      <sheetName val="Реализация"/>
      <sheetName val="Общая_смета_затрат1"/>
      <sheetName val="список стран_тип командировок"/>
      <sheetName val="МВЗ"/>
      <sheetName val="2013"/>
      <sheetName val="динамика расходов"/>
      <sheetName val="АНЛИЗ МЕТИЗ"/>
      <sheetName val="Справочник"/>
    </sheetNames>
    <sheetDataSet>
      <sheetData sheetId="0" refreshError="1"/>
      <sheetData sheetId="1" refreshError="1"/>
      <sheetData sheetId="2" refreshError="1">
        <row r="13">
          <cell r="E13">
            <v>240.5</v>
          </cell>
        </row>
        <row r="14">
          <cell r="E14">
            <v>10.908587000000001</v>
          </cell>
        </row>
        <row r="16">
          <cell r="E16">
            <v>691.37361425000006</v>
          </cell>
        </row>
        <row r="18">
          <cell r="E18">
            <v>249.1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12">
          <cell r="B12" t="str">
            <v>9010</v>
          </cell>
        </row>
      </sheetData>
      <sheetData sheetId="32">
        <row r="12">
          <cell r="B12" t="str">
            <v>9010</v>
          </cell>
        </row>
      </sheetData>
      <sheetData sheetId="33">
        <row r="12">
          <cell r="B12" t="str">
            <v>9010</v>
          </cell>
        </row>
      </sheetData>
      <sheetData sheetId="34">
        <row r="12">
          <cell r="B12" t="str">
            <v>9010</v>
          </cell>
        </row>
      </sheetData>
      <sheetData sheetId="35">
        <row r="12">
          <cell r="B12" t="str">
            <v>9010</v>
          </cell>
        </row>
      </sheetData>
      <sheetData sheetId="36">
        <row r="12">
          <cell r="B12" t="str">
            <v>9010</v>
          </cell>
        </row>
      </sheetData>
      <sheetData sheetId="37">
        <row r="12">
          <cell r="B12" t="str">
            <v>9010</v>
          </cell>
        </row>
      </sheetData>
      <sheetData sheetId="38">
        <row r="12">
          <cell r="B12" t="str">
            <v>9010</v>
          </cell>
        </row>
      </sheetData>
      <sheetData sheetId="39">
        <row r="12">
          <cell r="B12" t="str">
            <v>9010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nsol"/>
      <sheetName val="je"/>
      <sheetName val="REPORTER"/>
      <sheetName val="Valuation"/>
      <sheetName val="Ass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ra - 1992 - 100 MBEF"/>
      <sheetName val="cera - 1993 - 200 MBEF"/>
      <sheetName val="cera - 1995 - 200 MBEF"/>
      <sheetName val="cger - 1988 - 300 MBEF (1)"/>
      <sheetName val="cger - 1988 - 300 MBEF (2)"/>
      <sheetName val="cger-1992-1.400 MBEF-échéancier"/>
      <sheetName val="cger - 1993 - 400 MBEF"/>
      <sheetName val="cger - 1994 - 600 MBEF"/>
      <sheetName val="bacob - 1992 - 500 MBEF"/>
      <sheetName val="bacob - 1993 - 200 MBEF"/>
      <sheetName val="bacob - 1993 - 100 MBEF"/>
      <sheetName val="bacob - 1995 - 200 MBEF"/>
      <sheetName val="ccb - 1981 - 400 MBEF"/>
      <sheetName val="ccb - 1981 - 140 MBEF"/>
      <sheetName val="ccb - 1981 - 950 MBEF"/>
      <sheetName val="ccb - 1984 - 200 MBEF"/>
      <sheetName val="ccb - 1988 - 100 MBEF"/>
      <sheetName val="ccb - 1988 - 400 MBEF"/>
      <sheetName val="ccb - 1992 - 2.000 MBEF"/>
      <sheetName val="ccb - 1993 - 1.100 MBEF"/>
      <sheetName val="ccb - 1993 - 300 MBEF"/>
      <sheetName val="Belfin - 1983 - 400 MBEF"/>
      <sheetName val="Codep - 1993 - 200 MBEF"/>
      <sheetName val="BBL-1994-400 MBEF échéancier"/>
      <sheetName val="GB - 1994 - 200 MBEF"/>
      <sheetName val="snci - 1988 - 100 MBEF"/>
      <sheetName val="snci - 1993 - 500 MBEF"/>
      <sheetName val="KBC-1996-500 MBEF-échéancier"/>
      <sheetName val="ccb94700"/>
      <sheetName val="ccb94500"/>
      <sheetName val="ccb94300"/>
      <sheetName val="INTERETS"/>
      <sheetName val="TAUXSYN"/>
      <sheetName val="REMSYNT"/>
      <sheetName val="SRDSYNT"/>
      <sheetName val="cger-1992-1.400 MBEF-charge"/>
      <sheetName val="cger - 1993 - 300 MBEF"/>
      <sheetName val="bacob - 1996 - 250 MBEF (1)"/>
      <sheetName val="bacob - 1996 - 250 MBEF (2)"/>
      <sheetName val="ccb - 1992 - 2000 mbef - int"/>
      <sheetName val="ccb - 1994 - 392,4 MBEF"/>
      <sheetName val="ccb - 1994 - 400 MBEF"/>
      <sheetName val="ccb - 1994 - 200 MBEF"/>
      <sheetName val="ccb - 1996 - 1.000 MBEF"/>
      <sheetName val="Nagelmackers - 1996 - 250 MBEF"/>
      <sheetName val="BBL-1994-400 MBEF charge"/>
      <sheetName val="BBL - 1996 - 750 MBEF"/>
      <sheetName val="GB - 1996 - 2.000 MBEF"/>
      <sheetName val="snci - 1993 - 100MBEF"/>
      <sheetName val="CBC-1996-250MBEF-échéancier"/>
      <sheetName val="CBC-1996-250MBEF-charge"/>
      <sheetName val="KBC-1996-500MBEF-charge"/>
      <sheetName val="Paribas - 1996 - 500 MBEF"/>
      <sheetName val="SOCOFE - 1996 - 1.000 MBEF"/>
      <sheetName val="KBC-1996-500 MBEF-?ch?ancier"/>
      <sheetName val="inputs"/>
      <sheetName val="consol"/>
      <sheetName val="Данные"/>
      <sheetName val="increm pf"/>
      <sheetName val="исход. дан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9">
          <cell r="C19">
            <v>35430</v>
          </cell>
        </row>
        <row r="20">
          <cell r="C20">
            <v>35795</v>
          </cell>
        </row>
        <row r="21">
          <cell r="C21">
            <v>36160</v>
          </cell>
        </row>
        <row r="22">
          <cell r="C22">
            <v>36525</v>
          </cell>
        </row>
        <row r="23">
          <cell r="C23">
            <v>36891</v>
          </cell>
        </row>
        <row r="24">
          <cell r="C24">
            <v>731</v>
          </cell>
        </row>
        <row r="25">
          <cell r="C25">
            <v>1096</v>
          </cell>
        </row>
        <row r="26">
          <cell r="C26">
            <v>1461</v>
          </cell>
        </row>
        <row r="27">
          <cell r="C27">
            <v>1827</v>
          </cell>
        </row>
        <row r="28">
          <cell r="C28">
            <v>2192.0257261410788</v>
          </cell>
        </row>
        <row r="29">
          <cell r="C29">
            <v>2557</v>
          </cell>
        </row>
        <row r="30">
          <cell r="C30">
            <v>2922</v>
          </cell>
        </row>
        <row r="31">
          <cell r="C31">
            <v>3288</v>
          </cell>
        </row>
        <row r="32">
          <cell r="C32">
            <v>3653</v>
          </cell>
        </row>
        <row r="33">
          <cell r="C33">
            <v>4018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O"/>
      <sheetName val="WP Market Capitalization"/>
      <sheetName val="WP Output-change ytd"/>
      <sheetName val="WP Output-Price volatility"/>
      <sheetName val="Comps"/>
      <sheetName val="Mkt Cap"/>
      <sheetName val="WACC"/>
      <sheetName val="Calc"/>
      <sheetName val="CGS per Ton"/>
      <sheetName val="Sales"/>
      <sheetName val="Price"/>
      <sheetName val="Р2"/>
      <sheetName val="KBC-1996-500 MBEF-échéancier"/>
      <sheetName val="Summary"/>
      <sheetName val="исход. дан."/>
      <sheetName val="Template"/>
      <sheetName val="DATA-ACT"/>
      <sheetName val="DATA-BDG"/>
      <sheetName val="Cover"/>
      <sheetName val="паспорт"/>
      <sheetName val="Структур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Analysis of Valuation Multiples of Comparable Flat-Rolled Steel Companies</v>
          </cell>
        </row>
        <row r="2">
          <cell r="A2" t="str">
            <v>Public Market Multiples Including Pension Liabilities and OPEBs</v>
          </cell>
        </row>
        <row r="5">
          <cell r="L5" t="str">
            <v>Market Value of Equity as a Multiple of: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 t="str">
            <v>Market Capitalization as a Multiple of:</v>
          </cell>
        </row>
        <row r="6">
          <cell r="J6" t="str">
            <v>Adj.</v>
          </cell>
          <cell r="K6">
            <v>0</v>
          </cell>
          <cell r="L6" t="str">
            <v>LTM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 t="str">
            <v>LTM</v>
          </cell>
        </row>
        <row r="7">
          <cell r="D7" t="str">
            <v>Price</v>
          </cell>
          <cell r="E7">
            <v>0</v>
          </cell>
          <cell r="F7" t="str">
            <v>Market</v>
          </cell>
          <cell r="G7">
            <v>0</v>
          </cell>
          <cell r="H7" t="str">
            <v>Market</v>
          </cell>
          <cell r="I7">
            <v>0</v>
          </cell>
          <cell r="J7" t="str">
            <v>Market</v>
          </cell>
          <cell r="K7">
            <v>0</v>
          </cell>
          <cell r="L7" t="str">
            <v>Net to</v>
          </cell>
          <cell r="M7">
            <v>0</v>
          </cell>
          <cell r="N7" t="str">
            <v>1999E</v>
          </cell>
          <cell r="O7">
            <v>0</v>
          </cell>
          <cell r="P7" t="str">
            <v>2000E</v>
          </cell>
          <cell r="Q7">
            <v>0</v>
          </cell>
          <cell r="R7" t="str">
            <v>Cash</v>
          </cell>
          <cell r="S7">
            <v>0</v>
          </cell>
          <cell r="T7" t="str">
            <v>LFQ</v>
          </cell>
          <cell r="U7">
            <v>0</v>
          </cell>
          <cell r="V7" t="str">
            <v>LTM</v>
          </cell>
          <cell r="W7">
            <v>0</v>
          </cell>
          <cell r="X7" t="str">
            <v>LTM</v>
          </cell>
          <cell r="Y7">
            <v>0</v>
          </cell>
          <cell r="Z7" t="str">
            <v>LTM</v>
          </cell>
        </row>
        <row r="8">
          <cell r="A8" t="str">
            <v>Company</v>
          </cell>
          <cell r="B8">
            <v>0</v>
          </cell>
          <cell r="C8">
            <v>0</v>
          </cell>
          <cell r="D8" t="str">
            <v>Sep-13-99</v>
          </cell>
          <cell r="E8">
            <v>0</v>
          </cell>
          <cell r="F8" t="str">
            <v>Value</v>
          </cell>
          <cell r="G8">
            <v>0</v>
          </cell>
          <cell r="H8" t="str">
            <v>Cap. (a)</v>
          </cell>
          <cell r="I8">
            <v>0</v>
          </cell>
          <cell r="J8" t="str">
            <v>Cap. (b)</v>
          </cell>
          <cell r="K8">
            <v>0</v>
          </cell>
          <cell r="L8" t="str">
            <v>Common</v>
          </cell>
          <cell r="M8">
            <v>0</v>
          </cell>
          <cell r="N8" t="str">
            <v>EPS. (c)</v>
          </cell>
          <cell r="O8">
            <v>0</v>
          </cell>
          <cell r="P8" t="str">
            <v>EPS (c)</v>
          </cell>
          <cell r="Q8">
            <v>0</v>
          </cell>
          <cell r="R8" t="str">
            <v>Flow (d)</v>
          </cell>
          <cell r="S8">
            <v>0</v>
          </cell>
          <cell r="T8" t="str">
            <v>Equity</v>
          </cell>
          <cell r="U8">
            <v>0</v>
          </cell>
          <cell r="V8" t="str">
            <v>Sales</v>
          </cell>
          <cell r="W8">
            <v>0</v>
          </cell>
          <cell r="X8" t="str">
            <v>EBITDA</v>
          </cell>
          <cell r="Y8">
            <v>0</v>
          </cell>
          <cell r="Z8" t="str">
            <v>EBIT</v>
          </cell>
        </row>
        <row r="11">
          <cell r="A11" t="str">
            <v>Company Name</v>
          </cell>
          <cell r="B11">
            <v>0</v>
          </cell>
          <cell r="C11">
            <v>0</v>
          </cell>
          <cell r="D11" t="e">
            <v>#NAME?</v>
          </cell>
          <cell r="E11">
            <v>0</v>
          </cell>
          <cell r="F11">
            <v>1210.4707062500001</v>
          </cell>
          <cell r="G11">
            <v>0</v>
          </cell>
          <cell r="H11">
            <v>1210.4707062500001</v>
          </cell>
          <cell r="I11">
            <v>0</v>
          </cell>
          <cell r="J11" t="e">
            <v>#REF!</v>
          </cell>
          <cell r="K11">
            <v>0</v>
          </cell>
          <cell r="L11" t="e">
            <v>#REF!</v>
          </cell>
          <cell r="M11">
            <v>0</v>
          </cell>
          <cell r="N11" t="e">
            <v>#REF!</v>
          </cell>
          <cell r="O11">
            <v>0</v>
          </cell>
          <cell r="P11" t="e">
            <v>#REF!</v>
          </cell>
          <cell r="Q11">
            <v>0</v>
          </cell>
          <cell r="R11" t="e">
            <v>#REF!</v>
          </cell>
          <cell r="S11">
            <v>0</v>
          </cell>
          <cell r="T11" t="e">
            <v>#REF!</v>
          </cell>
          <cell r="U11">
            <v>0</v>
          </cell>
          <cell r="V11" t="e">
            <v>#REF!</v>
          </cell>
          <cell r="W11">
            <v>0</v>
          </cell>
          <cell r="X11" t="e">
            <v>#REF!</v>
          </cell>
          <cell r="Y11">
            <v>0</v>
          </cell>
          <cell r="Z11" t="e">
            <v>#REF!</v>
          </cell>
        </row>
        <row r="12">
          <cell r="A12" t="e">
            <v>#REF!</v>
          </cell>
          <cell r="B12">
            <v>0</v>
          </cell>
          <cell r="C12">
            <v>0</v>
          </cell>
          <cell r="D12" t="e">
            <v>#REF!</v>
          </cell>
          <cell r="E12">
            <v>0</v>
          </cell>
          <cell r="F12" t="e">
            <v>#REF!</v>
          </cell>
          <cell r="G12">
            <v>0</v>
          </cell>
          <cell r="H12" t="e">
            <v>#REF!</v>
          </cell>
          <cell r="I12">
            <v>0</v>
          </cell>
          <cell r="J12" t="e">
            <v>#REF!</v>
          </cell>
          <cell r="K12">
            <v>0</v>
          </cell>
          <cell r="L12" t="e">
            <v>#REF!</v>
          </cell>
          <cell r="M12">
            <v>0</v>
          </cell>
          <cell r="N12" t="e">
            <v>#REF!</v>
          </cell>
          <cell r="O12">
            <v>0</v>
          </cell>
          <cell r="P12" t="e">
            <v>#REF!</v>
          </cell>
          <cell r="Q12" t="str">
            <v>*</v>
          </cell>
          <cell r="R12" t="e">
            <v>#REF!</v>
          </cell>
          <cell r="S12">
            <v>0</v>
          </cell>
          <cell r="T12" t="e">
            <v>#REF!</v>
          </cell>
          <cell r="U12">
            <v>0</v>
          </cell>
          <cell r="V12" t="e">
            <v>#REF!</v>
          </cell>
          <cell r="W12">
            <v>0</v>
          </cell>
          <cell r="X12" t="e">
            <v>#REF!</v>
          </cell>
          <cell r="Y12" t="str">
            <v>*</v>
          </cell>
          <cell r="Z12" t="e">
            <v>#REF!</v>
          </cell>
        </row>
        <row r="13">
          <cell r="A13" t="e">
            <v>#REF!</v>
          </cell>
          <cell r="B13">
            <v>0</v>
          </cell>
          <cell r="C13">
            <v>0</v>
          </cell>
          <cell r="D13" t="e">
            <v>#REF!</v>
          </cell>
          <cell r="E13">
            <v>0</v>
          </cell>
          <cell r="F13" t="e">
            <v>#REF!</v>
          </cell>
          <cell r="G13">
            <v>0</v>
          </cell>
          <cell r="H13" t="e">
            <v>#REF!</v>
          </cell>
          <cell r="I13">
            <v>0</v>
          </cell>
          <cell r="J13" t="e">
            <v>#REF!</v>
          </cell>
          <cell r="K13">
            <v>0</v>
          </cell>
          <cell r="L13" t="e">
            <v>#REF!</v>
          </cell>
          <cell r="M13">
            <v>0</v>
          </cell>
          <cell r="N13" t="e">
            <v>#REF!</v>
          </cell>
          <cell r="O13">
            <v>0</v>
          </cell>
          <cell r="P13" t="e">
            <v>#REF!</v>
          </cell>
          <cell r="Q13">
            <v>0</v>
          </cell>
          <cell r="R13" t="e">
            <v>#REF!</v>
          </cell>
          <cell r="S13">
            <v>0</v>
          </cell>
          <cell r="T13" t="e">
            <v>#REF!</v>
          </cell>
          <cell r="U13">
            <v>0</v>
          </cell>
          <cell r="V13" t="e">
            <v>#REF!</v>
          </cell>
          <cell r="W13">
            <v>0</v>
          </cell>
          <cell r="X13" t="e">
            <v>#REF!</v>
          </cell>
          <cell r="Y13">
            <v>0</v>
          </cell>
          <cell r="Z13" t="e">
            <v>#REF!</v>
          </cell>
          <cell r="AA13" t="str">
            <v>*</v>
          </cell>
        </row>
        <row r="14">
          <cell r="A14" t="e">
            <v>#REF!</v>
          </cell>
          <cell r="B14">
            <v>0</v>
          </cell>
          <cell r="C14">
            <v>0</v>
          </cell>
          <cell r="D14" t="e">
            <v>#REF!</v>
          </cell>
          <cell r="E14">
            <v>0</v>
          </cell>
          <cell r="F14" t="e">
            <v>#REF!</v>
          </cell>
          <cell r="G14">
            <v>0</v>
          </cell>
          <cell r="H14" t="e">
            <v>#REF!</v>
          </cell>
          <cell r="I14">
            <v>0</v>
          </cell>
          <cell r="J14" t="e">
            <v>#REF!</v>
          </cell>
          <cell r="K14">
            <v>0</v>
          </cell>
          <cell r="L14" t="e">
            <v>#REF!</v>
          </cell>
          <cell r="M14">
            <v>0</v>
          </cell>
          <cell r="N14" t="e">
            <v>#REF!</v>
          </cell>
          <cell r="O14">
            <v>0</v>
          </cell>
          <cell r="P14" t="e">
            <v>#REF!</v>
          </cell>
          <cell r="Q14">
            <v>0</v>
          </cell>
          <cell r="R14" t="e">
            <v>#REF!</v>
          </cell>
          <cell r="S14">
            <v>0</v>
          </cell>
          <cell r="T14" t="e">
            <v>#REF!</v>
          </cell>
          <cell r="U14">
            <v>0</v>
          </cell>
          <cell r="V14" t="e">
            <v>#REF!</v>
          </cell>
          <cell r="W14">
            <v>0</v>
          </cell>
          <cell r="X14" t="e">
            <v>#REF!</v>
          </cell>
          <cell r="Y14">
            <v>0</v>
          </cell>
          <cell r="Z14" t="e">
            <v>#REF!</v>
          </cell>
        </row>
        <row r="15">
          <cell r="A15" t="e">
            <v>#REF!</v>
          </cell>
          <cell r="B15">
            <v>0</v>
          </cell>
          <cell r="C15">
            <v>0</v>
          </cell>
          <cell r="D15" t="e">
            <v>#REF!</v>
          </cell>
          <cell r="E15">
            <v>0</v>
          </cell>
          <cell r="F15" t="e">
            <v>#REF!</v>
          </cell>
          <cell r="G15">
            <v>0</v>
          </cell>
          <cell r="H15" t="e">
            <v>#REF!</v>
          </cell>
          <cell r="I15">
            <v>0</v>
          </cell>
          <cell r="J15" t="e">
            <v>#REF!</v>
          </cell>
          <cell r="K15">
            <v>0</v>
          </cell>
          <cell r="L15" t="e">
            <v>#REF!</v>
          </cell>
          <cell r="M15">
            <v>0</v>
          </cell>
          <cell r="N15" t="e">
            <v>#REF!</v>
          </cell>
          <cell r="O15">
            <v>0</v>
          </cell>
          <cell r="P15" t="e">
            <v>#REF!</v>
          </cell>
          <cell r="Q15">
            <v>0</v>
          </cell>
          <cell r="R15" t="e">
            <v>#REF!</v>
          </cell>
          <cell r="S15">
            <v>0</v>
          </cell>
          <cell r="T15" t="e">
            <v>#REF!</v>
          </cell>
          <cell r="U15">
            <v>0</v>
          </cell>
          <cell r="V15" t="e">
            <v>#REF!</v>
          </cell>
          <cell r="W15">
            <v>0</v>
          </cell>
          <cell r="X15" t="e">
            <v>#REF!</v>
          </cell>
          <cell r="Y15">
            <v>0</v>
          </cell>
          <cell r="Z15" t="e">
            <v>#REF!</v>
          </cell>
        </row>
        <row r="16">
          <cell r="A16" t="e">
            <v>#REF!</v>
          </cell>
          <cell r="B16">
            <v>0</v>
          </cell>
          <cell r="C16">
            <v>0</v>
          </cell>
          <cell r="D16" t="e">
            <v>#REF!</v>
          </cell>
          <cell r="E16">
            <v>0</v>
          </cell>
          <cell r="F16" t="e">
            <v>#REF!</v>
          </cell>
          <cell r="G16">
            <v>0</v>
          </cell>
          <cell r="H16" t="e">
            <v>#REF!</v>
          </cell>
          <cell r="I16">
            <v>0</v>
          </cell>
          <cell r="J16" t="e">
            <v>#REF!</v>
          </cell>
          <cell r="K16">
            <v>0</v>
          </cell>
          <cell r="L16" t="e">
            <v>#REF!</v>
          </cell>
          <cell r="M16">
            <v>0</v>
          </cell>
          <cell r="N16" t="e">
            <v>#REF!</v>
          </cell>
          <cell r="O16">
            <v>0</v>
          </cell>
          <cell r="P16" t="e">
            <v>#REF!</v>
          </cell>
          <cell r="Q16">
            <v>0</v>
          </cell>
          <cell r="R16" t="e">
            <v>#REF!</v>
          </cell>
          <cell r="S16">
            <v>0</v>
          </cell>
          <cell r="T16" t="e">
            <v>#REF!</v>
          </cell>
          <cell r="U16">
            <v>0</v>
          </cell>
          <cell r="V16" t="e">
            <v>#REF!</v>
          </cell>
          <cell r="W16">
            <v>0</v>
          </cell>
          <cell r="X16" t="e">
            <v>#REF!</v>
          </cell>
          <cell r="Y16">
            <v>0</v>
          </cell>
          <cell r="Z16" t="e">
            <v>#REF!</v>
          </cell>
        </row>
        <row r="17">
          <cell r="A17" t="e">
            <v>#REF!</v>
          </cell>
          <cell r="B17">
            <v>0</v>
          </cell>
          <cell r="C17">
            <v>0</v>
          </cell>
          <cell r="D17" t="e">
            <v>#REF!</v>
          </cell>
          <cell r="E17">
            <v>0</v>
          </cell>
          <cell r="F17" t="e">
            <v>#REF!</v>
          </cell>
          <cell r="G17">
            <v>0</v>
          </cell>
          <cell r="H17" t="e">
            <v>#REF!</v>
          </cell>
          <cell r="I17">
            <v>0</v>
          </cell>
          <cell r="J17" t="e">
            <v>#REF!</v>
          </cell>
          <cell r="K17">
            <v>0</v>
          </cell>
          <cell r="L17" t="e">
            <v>#REF!</v>
          </cell>
          <cell r="M17">
            <v>0</v>
          </cell>
          <cell r="N17" t="e">
            <v>#REF!</v>
          </cell>
          <cell r="O17">
            <v>0</v>
          </cell>
          <cell r="P17" t="e">
            <v>#REF!</v>
          </cell>
          <cell r="Q17">
            <v>0</v>
          </cell>
          <cell r="R17" t="e">
            <v>#REF!</v>
          </cell>
          <cell r="S17" t="str">
            <v>*</v>
          </cell>
          <cell r="T17" t="e">
            <v>#REF!</v>
          </cell>
          <cell r="U17">
            <v>0</v>
          </cell>
          <cell r="V17" t="e">
            <v>#REF!</v>
          </cell>
          <cell r="W17">
            <v>0</v>
          </cell>
          <cell r="X17" t="e">
            <v>#REF!</v>
          </cell>
          <cell r="Y17">
            <v>0</v>
          </cell>
          <cell r="Z17" t="e">
            <v>#REF!</v>
          </cell>
        </row>
        <row r="18">
          <cell r="A18" t="e">
            <v>#REF!</v>
          </cell>
          <cell r="B18">
            <v>0</v>
          </cell>
          <cell r="C18">
            <v>0</v>
          </cell>
          <cell r="D18" t="e">
            <v>#REF!</v>
          </cell>
          <cell r="E18">
            <v>0</v>
          </cell>
          <cell r="F18" t="e">
            <v>#REF!</v>
          </cell>
          <cell r="G18">
            <v>0</v>
          </cell>
          <cell r="H18" t="e">
            <v>#REF!</v>
          </cell>
          <cell r="I18">
            <v>0</v>
          </cell>
          <cell r="J18" t="e">
            <v>#REF!</v>
          </cell>
          <cell r="K18">
            <v>0</v>
          </cell>
          <cell r="L18" t="e">
            <v>#REF!</v>
          </cell>
          <cell r="M18">
            <v>0</v>
          </cell>
          <cell r="N18" t="e">
            <v>#REF!</v>
          </cell>
          <cell r="O18">
            <v>0</v>
          </cell>
          <cell r="P18" t="e">
            <v>#REF!</v>
          </cell>
          <cell r="Q18">
            <v>0</v>
          </cell>
          <cell r="R18" t="e">
            <v>#REF!</v>
          </cell>
          <cell r="S18">
            <v>0</v>
          </cell>
          <cell r="T18" t="e">
            <v>#REF!</v>
          </cell>
          <cell r="U18">
            <v>0</v>
          </cell>
          <cell r="V18" t="e">
            <v>#REF!</v>
          </cell>
          <cell r="W18">
            <v>0</v>
          </cell>
          <cell r="X18" t="e">
            <v>#REF!</v>
          </cell>
          <cell r="Y18">
            <v>0</v>
          </cell>
          <cell r="Z18" t="e">
            <v>#REF!</v>
          </cell>
          <cell r="AA18" t="str">
            <v>*</v>
          </cell>
        </row>
        <row r="19">
          <cell r="A19" t="e">
            <v>#REF!</v>
          </cell>
          <cell r="B19">
            <v>0</v>
          </cell>
          <cell r="C19">
            <v>0</v>
          </cell>
          <cell r="D19" t="e">
            <v>#REF!</v>
          </cell>
          <cell r="E19">
            <v>0</v>
          </cell>
          <cell r="F19" t="e">
            <v>#REF!</v>
          </cell>
          <cell r="G19">
            <v>0</v>
          </cell>
          <cell r="H19" t="e">
            <v>#REF!</v>
          </cell>
          <cell r="I19">
            <v>0</v>
          </cell>
          <cell r="J19" t="e">
            <v>#REF!</v>
          </cell>
          <cell r="K19">
            <v>0</v>
          </cell>
          <cell r="L19" t="e">
            <v>#REF!</v>
          </cell>
          <cell r="M19" t="str">
            <v>*</v>
          </cell>
          <cell r="N19" t="e">
            <v>#REF!</v>
          </cell>
          <cell r="O19">
            <v>0</v>
          </cell>
          <cell r="P19" t="e">
            <v>#REF!</v>
          </cell>
          <cell r="Q19">
            <v>0</v>
          </cell>
          <cell r="R19" t="e">
            <v>#REF!</v>
          </cell>
          <cell r="S19" t="str">
            <v>*</v>
          </cell>
          <cell r="T19" t="e">
            <v>#REF!</v>
          </cell>
          <cell r="U19">
            <v>0</v>
          </cell>
          <cell r="V19" t="e">
            <v>#REF!</v>
          </cell>
          <cell r="W19" t="str">
            <v>*</v>
          </cell>
          <cell r="X19" t="e">
            <v>#REF!</v>
          </cell>
          <cell r="Y19">
            <v>0</v>
          </cell>
          <cell r="Z19" t="e">
            <v>#REF!</v>
          </cell>
          <cell r="AA19" t="str">
            <v>*</v>
          </cell>
        </row>
        <row r="20">
          <cell r="A20" t="e">
            <v>#REF!</v>
          </cell>
          <cell r="B20">
            <v>0</v>
          </cell>
          <cell r="C20">
            <v>0</v>
          </cell>
          <cell r="D20" t="e">
            <v>#REF!</v>
          </cell>
          <cell r="E20">
            <v>0</v>
          </cell>
          <cell r="F20" t="e">
            <v>#REF!</v>
          </cell>
          <cell r="G20">
            <v>0</v>
          </cell>
          <cell r="H20" t="e">
            <v>#REF!</v>
          </cell>
          <cell r="I20">
            <v>0</v>
          </cell>
          <cell r="J20" t="e">
            <v>#REF!</v>
          </cell>
          <cell r="K20">
            <v>0</v>
          </cell>
          <cell r="L20" t="e">
            <v>#REF!</v>
          </cell>
          <cell r="M20">
            <v>0</v>
          </cell>
          <cell r="N20" t="e">
            <v>#REF!</v>
          </cell>
          <cell r="O20">
            <v>0</v>
          </cell>
          <cell r="P20" t="e">
            <v>#REF!</v>
          </cell>
          <cell r="Q20">
            <v>0</v>
          </cell>
          <cell r="R20" t="e">
            <v>#REF!</v>
          </cell>
          <cell r="S20">
            <v>0</v>
          </cell>
          <cell r="T20" t="e">
            <v>#REF!</v>
          </cell>
          <cell r="U20">
            <v>0</v>
          </cell>
          <cell r="V20" t="e">
            <v>#REF!</v>
          </cell>
          <cell r="W20">
            <v>0</v>
          </cell>
          <cell r="X20" t="e">
            <v>#REF!</v>
          </cell>
          <cell r="Y20">
            <v>0</v>
          </cell>
          <cell r="Z20" t="e">
            <v>#REF!</v>
          </cell>
        </row>
        <row r="21">
          <cell r="A21" t="e">
            <v>#REF!</v>
          </cell>
          <cell r="B21">
            <v>0</v>
          </cell>
          <cell r="C21">
            <v>0</v>
          </cell>
          <cell r="D21" t="e">
            <v>#REF!</v>
          </cell>
          <cell r="E21">
            <v>0</v>
          </cell>
          <cell r="F21" t="e">
            <v>#REF!</v>
          </cell>
          <cell r="G21">
            <v>0</v>
          </cell>
          <cell r="H21" t="e">
            <v>#REF!</v>
          </cell>
          <cell r="I21">
            <v>0</v>
          </cell>
          <cell r="J21" t="e">
            <v>#REF!</v>
          </cell>
          <cell r="K21">
            <v>0</v>
          </cell>
          <cell r="L21" t="e">
            <v>#REF!</v>
          </cell>
          <cell r="M21">
            <v>0</v>
          </cell>
          <cell r="N21" t="e">
            <v>#REF!</v>
          </cell>
          <cell r="O21">
            <v>0</v>
          </cell>
          <cell r="P21" t="e">
            <v>#REF!</v>
          </cell>
          <cell r="Q21">
            <v>0</v>
          </cell>
          <cell r="R21" t="e">
            <v>#REF!</v>
          </cell>
          <cell r="S21">
            <v>0</v>
          </cell>
          <cell r="T21" t="e">
            <v>#REF!</v>
          </cell>
          <cell r="U21">
            <v>0</v>
          </cell>
          <cell r="V21" t="e">
            <v>#REF!</v>
          </cell>
          <cell r="W21">
            <v>0</v>
          </cell>
          <cell r="X21" t="e">
            <v>#REF!</v>
          </cell>
          <cell r="Y21">
            <v>0</v>
          </cell>
          <cell r="Z21" t="e">
            <v>#REF!</v>
          </cell>
        </row>
        <row r="22">
          <cell r="A22" t="e">
            <v>#REF!</v>
          </cell>
          <cell r="B22">
            <v>0</v>
          </cell>
          <cell r="C22">
            <v>0</v>
          </cell>
          <cell r="D22" t="e">
            <v>#REF!</v>
          </cell>
          <cell r="E22">
            <v>0</v>
          </cell>
          <cell r="F22" t="e">
            <v>#REF!</v>
          </cell>
          <cell r="G22">
            <v>0</v>
          </cell>
          <cell r="H22" t="e">
            <v>#REF!</v>
          </cell>
          <cell r="I22">
            <v>0</v>
          </cell>
          <cell r="J22" t="e">
            <v>#REF!</v>
          </cell>
          <cell r="K22">
            <v>0</v>
          </cell>
          <cell r="L22" t="e">
            <v>#REF!</v>
          </cell>
          <cell r="M22">
            <v>0</v>
          </cell>
          <cell r="N22" t="e">
            <v>#REF!</v>
          </cell>
          <cell r="O22">
            <v>0</v>
          </cell>
          <cell r="P22" t="e">
            <v>#REF!</v>
          </cell>
          <cell r="Q22">
            <v>0</v>
          </cell>
          <cell r="R22" t="e">
            <v>#REF!</v>
          </cell>
          <cell r="S22">
            <v>0</v>
          </cell>
          <cell r="T22" t="e">
            <v>#REF!</v>
          </cell>
          <cell r="U22">
            <v>0</v>
          </cell>
          <cell r="V22" t="e">
            <v>#REF!</v>
          </cell>
          <cell r="W22">
            <v>0</v>
          </cell>
          <cell r="X22" t="e">
            <v>#REF!</v>
          </cell>
          <cell r="Y22">
            <v>0</v>
          </cell>
          <cell r="Z22" t="e">
            <v>#REF!</v>
          </cell>
        </row>
        <row r="23">
          <cell r="A23" t="e">
            <v>#REF!</v>
          </cell>
          <cell r="B23">
            <v>0</v>
          </cell>
          <cell r="C23">
            <v>0</v>
          </cell>
          <cell r="D23" t="e">
            <v>#REF!</v>
          </cell>
          <cell r="E23">
            <v>0</v>
          </cell>
          <cell r="F23" t="e">
            <v>#REF!</v>
          </cell>
          <cell r="G23">
            <v>0</v>
          </cell>
          <cell r="H23" t="e">
            <v>#REF!</v>
          </cell>
          <cell r="I23">
            <v>0</v>
          </cell>
          <cell r="J23" t="e">
            <v>#REF!</v>
          </cell>
          <cell r="K23">
            <v>0</v>
          </cell>
          <cell r="L23" t="e">
            <v>#REF!</v>
          </cell>
          <cell r="M23">
            <v>0</v>
          </cell>
          <cell r="N23" t="e">
            <v>#REF!</v>
          </cell>
          <cell r="O23">
            <v>0</v>
          </cell>
          <cell r="P23" t="e">
            <v>#REF!</v>
          </cell>
          <cell r="Q23">
            <v>0</v>
          </cell>
          <cell r="R23" t="e">
            <v>#REF!</v>
          </cell>
          <cell r="S23">
            <v>0</v>
          </cell>
          <cell r="T23" t="e">
            <v>#REF!</v>
          </cell>
          <cell r="U23">
            <v>0</v>
          </cell>
          <cell r="V23" t="e">
            <v>#REF!</v>
          </cell>
          <cell r="W23">
            <v>0</v>
          </cell>
          <cell r="X23" t="e">
            <v>#REF!</v>
          </cell>
          <cell r="Y23">
            <v>0</v>
          </cell>
          <cell r="Z23" t="e">
            <v>#REF!</v>
          </cell>
        </row>
        <row r="27">
          <cell r="H27" t="str">
            <v xml:space="preserve">     Minimum (e)</v>
          </cell>
          <cell r="I27">
            <v>0</v>
          </cell>
          <cell r="J27">
            <v>0</v>
          </cell>
          <cell r="K27">
            <v>0</v>
          </cell>
          <cell r="L27" t="e">
            <v>#REF!</v>
          </cell>
          <cell r="M27">
            <v>0</v>
          </cell>
          <cell r="N27" t="e">
            <v>#REF!</v>
          </cell>
          <cell r="O27">
            <v>0</v>
          </cell>
          <cell r="P27" t="e">
            <v>#REF!</v>
          </cell>
          <cell r="Q27">
            <v>0</v>
          </cell>
          <cell r="R27" t="e">
            <v>#REF!</v>
          </cell>
          <cell r="S27">
            <v>0</v>
          </cell>
          <cell r="T27" t="e">
            <v>#REF!</v>
          </cell>
          <cell r="U27">
            <v>0</v>
          </cell>
          <cell r="V27" t="e">
            <v>#REF!</v>
          </cell>
          <cell r="W27">
            <v>0</v>
          </cell>
          <cell r="X27" t="e">
            <v>#REF!</v>
          </cell>
          <cell r="Y27">
            <v>0</v>
          </cell>
          <cell r="Z27" t="e">
            <v>#REF!</v>
          </cell>
        </row>
        <row r="28">
          <cell r="H28" t="str">
            <v xml:space="preserve">     Mean (e)</v>
          </cell>
          <cell r="I28">
            <v>0</v>
          </cell>
          <cell r="J28">
            <v>0</v>
          </cell>
          <cell r="K28">
            <v>0</v>
          </cell>
          <cell r="L28" t="e">
            <v>#REF!</v>
          </cell>
          <cell r="M28">
            <v>0</v>
          </cell>
          <cell r="N28" t="e">
            <v>#REF!</v>
          </cell>
          <cell r="O28">
            <v>0</v>
          </cell>
          <cell r="P28" t="e">
            <v>#REF!</v>
          </cell>
          <cell r="Q28">
            <v>0</v>
          </cell>
          <cell r="R28" t="e">
            <v>#REF!</v>
          </cell>
          <cell r="S28">
            <v>0</v>
          </cell>
          <cell r="T28" t="e">
            <v>#REF!</v>
          </cell>
          <cell r="U28">
            <v>0</v>
          </cell>
          <cell r="V28" t="e">
            <v>#REF!</v>
          </cell>
          <cell r="W28">
            <v>0</v>
          </cell>
          <cell r="X28" t="e">
            <v>#REF!</v>
          </cell>
          <cell r="Y28">
            <v>0</v>
          </cell>
          <cell r="Z28" t="e">
            <v>#REF!</v>
          </cell>
        </row>
        <row r="29">
          <cell r="H29" t="str">
            <v xml:space="preserve">     Median (e)</v>
          </cell>
          <cell r="I29">
            <v>0</v>
          </cell>
          <cell r="J29">
            <v>0</v>
          </cell>
          <cell r="K29">
            <v>0</v>
          </cell>
          <cell r="L29" t="e">
            <v>#REF!</v>
          </cell>
          <cell r="M29">
            <v>0</v>
          </cell>
          <cell r="N29" t="e">
            <v>#REF!</v>
          </cell>
          <cell r="O29">
            <v>0</v>
          </cell>
          <cell r="P29" t="e">
            <v>#REF!</v>
          </cell>
          <cell r="Q29">
            <v>0</v>
          </cell>
          <cell r="R29" t="e">
            <v>#REF!</v>
          </cell>
          <cell r="S29">
            <v>0</v>
          </cell>
          <cell r="T29" t="e">
            <v>#REF!</v>
          </cell>
          <cell r="U29">
            <v>0</v>
          </cell>
          <cell r="V29" t="e">
            <v>#REF!</v>
          </cell>
          <cell r="W29">
            <v>0</v>
          </cell>
          <cell r="X29" t="e">
            <v>#REF!</v>
          </cell>
          <cell r="Y29">
            <v>0</v>
          </cell>
          <cell r="Z29" t="e">
            <v>#REF!</v>
          </cell>
        </row>
        <row r="30">
          <cell r="H30" t="str">
            <v xml:space="preserve">     Maximum (e)</v>
          </cell>
          <cell r="I30">
            <v>0</v>
          </cell>
          <cell r="J30">
            <v>0</v>
          </cell>
          <cell r="K30">
            <v>0</v>
          </cell>
          <cell r="L30" t="e">
            <v>#REF!</v>
          </cell>
          <cell r="M30">
            <v>0</v>
          </cell>
          <cell r="N30" t="e">
            <v>#REF!</v>
          </cell>
          <cell r="O30">
            <v>0</v>
          </cell>
          <cell r="P30" t="e">
            <v>#REF!</v>
          </cell>
          <cell r="Q30">
            <v>0</v>
          </cell>
          <cell r="R30" t="e">
            <v>#REF!</v>
          </cell>
          <cell r="S30">
            <v>0</v>
          </cell>
          <cell r="T30" t="e">
            <v>#REF!</v>
          </cell>
          <cell r="U30">
            <v>0</v>
          </cell>
          <cell r="V30" t="e">
            <v>#REF!</v>
          </cell>
          <cell r="W30">
            <v>0</v>
          </cell>
          <cell r="X30" t="e">
            <v>#REF!</v>
          </cell>
          <cell r="Y30">
            <v>0</v>
          </cell>
          <cell r="Z30" t="e">
            <v>#REF!</v>
          </cell>
        </row>
        <row r="41">
          <cell r="A41" t="str">
            <v>Dollar amounts in U.S. millions except per share data and if otherwise stated.</v>
          </cell>
        </row>
        <row r="42">
          <cell r="A42" t="str">
            <v>(a)</v>
          </cell>
          <cell r="B42" t="str">
            <v>Market Capitalization = Market Value of Equity + Pref. Equity + Short-Term Debt + Long-Term Debt + Minority Interest - Cash &amp; Marketable Securities</v>
          </cell>
        </row>
        <row r="43">
          <cell r="A43" t="str">
            <v>(b)</v>
          </cell>
          <cell r="B43" t="str">
            <v>Adjusted Market Capitalization = Market Value of Equity + Pref. Equity + Short-Term Debt + Long-Term Debt + Minority Interest + Net Pension Liabilities + Net OPEBs - Cash &amp; Marketable Securities</v>
          </cell>
        </row>
        <row r="44">
          <cell r="A44" t="str">
            <v>(c)</v>
          </cell>
          <cell r="B44" t="str">
            <v>Earnings Estimates were obtained from First Call as of Sep-13-99 and calendarized when necessary.</v>
          </cell>
        </row>
        <row r="45">
          <cell r="A45" t="str">
            <v>(d)</v>
          </cell>
          <cell r="B45" t="str">
            <v>Cash Flow = Income Available to Common + DD&amp;A + Deferred Taxes + Earnings of Unconsolidated Subs.</v>
          </cell>
        </row>
        <row r="46">
          <cell r="A46" t="str">
            <v>(e)</v>
          </cell>
          <cell r="B46" t="str">
            <v>Summary Multiples exclude numbers that are Negative, Not Available, Not Meaningful and (*) items.</v>
          </cell>
        </row>
        <row r="47">
          <cell r="A47" t="str">
            <v>(f)</v>
          </cell>
          <cell r="B47" t="str">
            <v>EBITDAPO = Earnings Before Interest, Taxes, Depreciation, Amortization, Pension and OPEB Expenses</v>
          </cell>
        </row>
        <row r="107">
          <cell r="G107" t="str">
            <v>Credit Ratings</v>
          </cell>
          <cell r="H107">
            <v>0</v>
          </cell>
          <cell r="I107">
            <v>0</v>
          </cell>
          <cell r="J107" t="str">
            <v>LTM</v>
          </cell>
          <cell r="K107">
            <v>0</v>
          </cell>
          <cell r="L107" t="str">
            <v>LTM</v>
          </cell>
          <cell r="M107">
            <v>0</v>
          </cell>
          <cell r="N107" t="str">
            <v>(EBITDA -</v>
          </cell>
          <cell r="O107">
            <v>0</v>
          </cell>
          <cell r="P107" t="str">
            <v>Total</v>
          </cell>
          <cell r="Q107">
            <v>0</v>
          </cell>
          <cell r="R107" t="str">
            <v>Net Debt</v>
          </cell>
          <cell r="S107">
            <v>0</v>
          </cell>
          <cell r="T107" t="str">
            <v>Net Debt/</v>
          </cell>
          <cell r="U107">
            <v>0</v>
          </cell>
          <cell r="V107" t="str">
            <v>Total</v>
          </cell>
          <cell r="W107">
            <v>0</v>
          </cell>
          <cell r="X107" t="str">
            <v>FFO/</v>
          </cell>
          <cell r="Y107">
            <v>0</v>
          </cell>
          <cell r="Z107" t="str">
            <v>Free Oper.</v>
          </cell>
        </row>
        <row r="108">
          <cell r="G108" t="str">
            <v>Senior Debt</v>
          </cell>
          <cell r="H108">
            <v>0</v>
          </cell>
          <cell r="I108">
            <v>0</v>
          </cell>
          <cell r="J108" t="str">
            <v>EBITDA/</v>
          </cell>
          <cell r="K108">
            <v>0</v>
          </cell>
          <cell r="L108" t="str">
            <v>EBITDA/</v>
          </cell>
          <cell r="M108">
            <v>0</v>
          </cell>
          <cell r="N108" t="str">
            <v>CAPEX)/</v>
          </cell>
          <cell r="O108">
            <v>0</v>
          </cell>
          <cell r="P108" t="str">
            <v>Debt/</v>
          </cell>
          <cell r="Q108">
            <v>0</v>
          </cell>
          <cell r="R108" t="str">
            <v>Pen + OPEB/</v>
          </cell>
          <cell r="S108">
            <v>0</v>
          </cell>
          <cell r="T108" t="str">
            <v>Net</v>
          </cell>
          <cell r="U108">
            <v>0</v>
          </cell>
          <cell r="V108" t="str">
            <v>Debt/</v>
          </cell>
          <cell r="W108">
            <v>0</v>
          </cell>
          <cell r="X108" t="str">
            <v>Total</v>
          </cell>
          <cell r="Y108">
            <v>0</v>
          </cell>
          <cell r="Z108" t="str">
            <v>Cash Flow/</v>
          </cell>
        </row>
        <row r="109">
          <cell r="A109" t="str">
            <v>Company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 t="str">
            <v>Moody's</v>
          </cell>
          <cell r="G109">
            <v>0</v>
          </cell>
          <cell r="H109" t="str">
            <v>S&amp;P</v>
          </cell>
          <cell r="I109">
            <v>0</v>
          </cell>
          <cell r="J109" t="str">
            <v>Gross Int.</v>
          </cell>
          <cell r="K109">
            <v>0</v>
          </cell>
          <cell r="L109" t="str">
            <v>Net Int.</v>
          </cell>
          <cell r="M109">
            <v>0</v>
          </cell>
          <cell r="N109" t="str">
            <v>Gross Int.</v>
          </cell>
          <cell r="O109">
            <v>0</v>
          </cell>
          <cell r="P109" t="str">
            <v>Tot Bk Cap</v>
          </cell>
          <cell r="Q109">
            <v>0</v>
          </cell>
          <cell r="R109" t="str">
            <v>Net Bk Cap</v>
          </cell>
          <cell r="S109">
            <v>0</v>
          </cell>
          <cell r="T109" t="str">
            <v>Book Cap</v>
          </cell>
          <cell r="U109">
            <v>0</v>
          </cell>
          <cell r="V109" t="str">
            <v>EBITDA</v>
          </cell>
          <cell r="W109">
            <v>0</v>
          </cell>
          <cell r="X109" t="str">
            <v>Debt</v>
          </cell>
          <cell r="Y109">
            <v>0</v>
          </cell>
          <cell r="Z109" t="str">
            <v xml:space="preserve"> Debt</v>
          </cell>
        </row>
        <row r="112">
          <cell r="A112" t="str">
            <v>Company Name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 t="str">
            <v>Ba1</v>
          </cell>
          <cell r="G112">
            <v>0</v>
          </cell>
          <cell r="H112" t="str">
            <v>BB-</v>
          </cell>
          <cell r="I112">
            <v>0</v>
          </cell>
          <cell r="J112" t="e">
            <v>#REF!</v>
          </cell>
          <cell r="K112">
            <v>0</v>
          </cell>
          <cell r="L112" t="e">
            <v>#REF!</v>
          </cell>
          <cell r="M112">
            <v>0</v>
          </cell>
          <cell r="N112" t="e">
            <v>#REF!</v>
          </cell>
          <cell r="O112">
            <v>0</v>
          </cell>
          <cell r="P112" t="e">
            <v>#REF!</v>
          </cell>
          <cell r="Q112">
            <v>0</v>
          </cell>
          <cell r="R112" t="e">
            <v>#REF!</v>
          </cell>
          <cell r="S112">
            <v>0</v>
          </cell>
          <cell r="T112" t="e">
            <v>#REF!</v>
          </cell>
          <cell r="U112">
            <v>0</v>
          </cell>
          <cell r="V112" t="e">
            <v>#REF!</v>
          </cell>
          <cell r="W112">
            <v>0</v>
          </cell>
          <cell r="X112" t="e">
            <v>#REF!</v>
          </cell>
          <cell r="Y112">
            <v>0</v>
          </cell>
          <cell r="Z112" t="e">
            <v>#REF!</v>
          </cell>
        </row>
        <row r="113">
          <cell r="A113" t="e">
            <v>#REF!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 t="str">
            <v>B1</v>
          </cell>
          <cell r="G113">
            <v>0</v>
          </cell>
          <cell r="H113" t="str">
            <v>B</v>
          </cell>
          <cell r="I113">
            <v>0</v>
          </cell>
          <cell r="J113" t="e">
            <v>#REF!</v>
          </cell>
          <cell r="K113">
            <v>0</v>
          </cell>
          <cell r="L113" t="e">
            <v>#REF!</v>
          </cell>
          <cell r="M113">
            <v>0</v>
          </cell>
          <cell r="N113" t="e">
            <v>#REF!</v>
          </cell>
          <cell r="O113">
            <v>0</v>
          </cell>
          <cell r="P113" t="e">
            <v>#REF!</v>
          </cell>
          <cell r="Q113">
            <v>0</v>
          </cell>
          <cell r="R113" t="e">
            <v>#REF!</v>
          </cell>
          <cell r="S113">
            <v>0</v>
          </cell>
          <cell r="T113" t="e">
            <v>#REF!</v>
          </cell>
          <cell r="U113">
            <v>0</v>
          </cell>
          <cell r="V113" t="e">
            <v>#REF!</v>
          </cell>
          <cell r="W113">
            <v>0</v>
          </cell>
          <cell r="X113" t="e">
            <v>#REF!</v>
          </cell>
          <cell r="Y113">
            <v>0</v>
          </cell>
          <cell r="Z113" t="e">
            <v>#REF!</v>
          </cell>
        </row>
        <row r="114">
          <cell r="A114" t="e">
            <v>#REF!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 t="str">
            <v>Ba2</v>
          </cell>
          <cell r="G114">
            <v>0</v>
          </cell>
          <cell r="H114" t="str">
            <v>BB-</v>
          </cell>
          <cell r="I114">
            <v>0</v>
          </cell>
          <cell r="J114" t="e">
            <v>#REF!</v>
          </cell>
          <cell r="K114">
            <v>0</v>
          </cell>
          <cell r="L114" t="e">
            <v>#REF!</v>
          </cell>
          <cell r="M114">
            <v>0</v>
          </cell>
          <cell r="N114" t="e">
            <v>#REF!</v>
          </cell>
          <cell r="O114">
            <v>0</v>
          </cell>
          <cell r="P114" t="e">
            <v>#REF!</v>
          </cell>
          <cell r="Q114">
            <v>0</v>
          </cell>
          <cell r="R114" t="e">
            <v>#REF!</v>
          </cell>
          <cell r="S114">
            <v>0</v>
          </cell>
          <cell r="T114" t="e">
            <v>#REF!</v>
          </cell>
          <cell r="U114">
            <v>0</v>
          </cell>
          <cell r="V114" t="e">
            <v>#REF!</v>
          </cell>
          <cell r="W114">
            <v>0</v>
          </cell>
          <cell r="X114" t="e">
            <v>#REF!</v>
          </cell>
          <cell r="Y114">
            <v>0</v>
          </cell>
          <cell r="Z114" t="e">
            <v>#REF!</v>
          </cell>
        </row>
        <row r="115">
          <cell r="A115" t="e">
            <v>#REF!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 t="str">
            <v>-</v>
          </cell>
          <cell r="G115">
            <v>0</v>
          </cell>
          <cell r="H115" t="str">
            <v>-</v>
          </cell>
          <cell r="I115">
            <v>0</v>
          </cell>
          <cell r="J115" t="e">
            <v>#REF!</v>
          </cell>
          <cell r="K115">
            <v>0</v>
          </cell>
          <cell r="L115" t="e">
            <v>#REF!</v>
          </cell>
          <cell r="M115">
            <v>0</v>
          </cell>
          <cell r="N115" t="e">
            <v>#REF!</v>
          </cell>
          <cell r="O115">
            <v>0</v>
          </cell>
          <cell r="P115" t="e">
            <v>#REF!</v>
          </cell>
          <cell r="Q115">
            <v>0</v>
          </cell>
          <cell r="R115" t="e">
            <v>#REF!</v>
          </cell>
          <cell r="S115">
            <v>0</v>
          </cell>
          <cell r="T115" t="e">
            <v>#REF!</v>
          </cell>
          <cell r="U115">
            <v>0</v>
          </cell>
          <cell r="V115" t="e">
            <v>#REF!</v>
          </cell>
          <cell r="W115">
            <v>0</v>
          </cell>
          <cell r="X115" t="e">
            <v>#REF!</v>
          </cell>
          <cell r="Y115">
            <v>0</v>
          </cell>
          <cell r="Z115" t="e">
            <v>#REF!</v>
          </cell>
        </row>
        <row r="116">
          <cell r="A116" t="e">
            <v>#REF!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 t="str">
            <v>Ba1</v>
          </cell>
          <cell r="G116">
            <v>0</v>
          </cell>
          <cell r="H116" t="str">
            <v>BB-</v>
          </cell>
          <cell r="I116">
            <v>0</v>
          </cell>
          <cell r="J116" t="e">
            <v>#REF!</v>
          </cell>
          <cell r="K116">
            <v>0</v>
          </cell>
          <cell r="L116" t="e">
            <v>#REF!</v>
          </cell>
          <cell r="M116">
            <v>0</v>
          </cell>
          <cell r="N116" t="e">
            <v>#REF!</v>
          </cell>
          <cell r="O116">
            <v>0</v>
          </cell>
          <cell r="P116" t="e">
            <v>#REF!</v>
          </cell>
          <cell r="Q116">
            <v>0</v>
          </cell>
          <cell r="R116" t="e">
            <v>#REF!</v>
          </cell>
          <cell r="S116">
            <v>0</v>
          </cell>
          <cell r="T116" t="e">
            <v>#REF!</v>
          </cell>
          <cell r="U116">
            <v>0</v>
          </cell>
          <cell r="V116" t="e">
            <v>#REF!</v>
          </cell>
          <cell r="W116">
            <v>0</v>
          </cell>
          <cell r="X116" t="e">
            <v>#REF!</v>
          </cell>
          <cell r="Y116">
            <v>0</v>
          </cell>
          <cell r="Z116" t="e">
            <v>#REF!</v>
          </cell>
        </row>
        <row r="117">
          <cell r="A117" t="e">
            <v>#REF!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 t="str">
            <v>Ba3</v>
          </cell>
          <cell r="G117">
            <v>0</v>
          </cell>
          <cell r="H117" t="str">
            <v>B+</v>
          </cell>
          <cell r="I117">
            <v>0</v>
          </cell>
          <cell r="J117" t="e">
            <v>#REF!</v>
          </cell>
          <cell r="K117">
            <v>0</v>
          </cell>
          <cell r="L117" t="e">
            <v>#REF!</v>
          </cell>
          <cell r="M117">
            <v>0</v>
          </cell>
          <cell r="N117" t="e">
            <v>#REF!</v>
          </cell>
          <cell r="O117">
            <v>0</v>
          </cell>
          <cell r="P117" t="e">
            <v>#REF!</v>
          </cell>
          <cell r="Q117">
            <v>0</v>
          </cell>
          <cell r="R117" t="e">
            <v>#REF!</v>
          </cell>
          <cell r="S117">
            <v>0</v>
          </cell>
          <cell r="T117" t="e">
            <v>#REF!</v>
          </cell>
          <cell r="U117">
            <v>0</v>
          </cell>
          <cell r="V117" t="e">
            <v>#REF!</v>
          </cell>
          <cell r="W117">
            <v>0</v>
          </cell>
          <cell r="X117" t="e">
            <v>#REF!</v>
          </cell>
          <cell r="Y117">
            <v>0</v>
          </cell>
          <cell r="Z117" t="e">
            <v>#REF!</v>
          </cell>
        </row>
        <row r="118">
          <cell r="A118" t="e">
            <v>#REF!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 t="str">
            <v>A1</v>
          </cell>
          <cell r="G118">
            <v>0</v>
          </cell>
          <cell r="H118" t="str">
            <v>AA-</v>
          </cell>
          <cell r="I118">
            <v>0</v>
          </cell>
          <cell r="J118" t="e">
            <v>#REF!</v>
          </cell>
          <cell r="K118">
            <v>0</v>
          </cell>
          <cell r="L118" t="e">
            <v>#REF!</v>
          </cell>
          <cell r="M118">
            <v>0</v>
          </cell>
          <cell r="N118" t="e">
            <v>#REF!</v>
          </cell>
          <cell r="O118">
            <v>0</v>
          </cell>
          <cell r="P118" t="e">
            <v>#REF!</v>
          </cell>
          <cell r="Q118">
            <v>0</v>
          </cell>
          <cell r="R118" t="e">
            <v>#REF!</v>
          </cell>
          <cell r="S118">
            <v>0</v>
          </cell>
          <cell r="T118" t="e">
            <v>#REF!</v>
          </cell>
          <cell r="U118">
            <v>0</v>
          </cell>
          <cell r="V118" t="e">
            <v>#REF!</v>
          </cell>
          <cell r="W118">
            <v>0</v>
          </cell>
          <cell r="X118" t="e">
            <v>#REF!</v>
          </cell>
          <cell r="Y118">
            <v>0</v>
          </cell>
          <cell r="Z118" t="e">
            <v>#REF!</v>
          </cell>
        </row>
        <row r="119">
          <cell r="A119" t="e">
            <v>#REF!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 t="str">
            <v>-</v>
          </cell>
          <cell r="G119">
            <v>0</v>
          </cell>
          <cell r="H119" t="str">
            <v>-</v>
          </cell>
          <cell r="I119">
            <v>0</v>
          </cell>
          <cell r="J119" t="e">
            <v>#REF!</v>
          </cell>
          <cell r="K119">
            <v>0</v>
          </cell>
          <cell r="L119" t="e">
            <v>#REF!</v>
          </cell>
          <cell r="M119">
            <v>0</v>
          </cell>
          <cell r="N119" t="e">
            <v>#REF!</v>
          </cell>
          <cell r="O119">
            <v>0</v>
          </cell>
          <cell r="P119" t="e">
            <v>#REF!</v>
          </cell>
          <cell r="Q119">
            <v>0</v>
          </cell>
          <cell r="R119" t="e">
            <v>#REF!</v>
          </cell>
          <cell r="S119">
            <v>0</v>
          </cell>
          <cell r="T119" t="e">
            <v>#REF!</v>
          </cell>
          <cell r="U119">
            <v>0</v>
          </cell>
          <cell r="V119" t="e">
            <v>#REF!</v>
          </cell>
          <cell r="W119">
            <v>0</v>
          </cell>
          <cell r="X119" t="e">
            <v>#REF!</v>
          </cell>
          <cell r="Y119">
            <v>0</v>
          </cell>
          <cell r="Z119" t="e">
            <v>#REF!</v>
          </cell>
        </row>
        <row r="120">
          <cell r="A120" t="e">
            <v>#REF!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 t="str">
            <v>-</v>
          </cell>
          <cell r="G120">
            <v>0</v>
          </cell>
          <cell r="H120" t="str">
            <v>-</v>
          </cell>
          <cell r="I120">
            <v>0</v>
          </cell>
          <cell r="J120" t="e">
            <v>#REF!</v>
          </cell>
          <cell r="K120">
            <v>0</v>
          </cell>
          <cell r="L120" t="e">
            <v>#REF!</v>
          </cell>
          <cell r="M120">
            <v>0</v>
          </cell>
          <cell r="N120" t="e">
            <v>#REF!</v>
          </cell>
          <cell r="O120">
            <v>0</v>
          </cell>
          <cell r="P120" t="e">
            <v>#REF!</v>
          </cell>
          <cell r="Q120">
            <v>0</v>
          </cell>
          <cell r="R120" t="e">
            <v>#REF!</v>
          </cell>
          <cell r="S120">
            <v>0</v>
          </cell>
          <cell r="T120" t="e">
            <v>#REF!</v>
          </cell>
          <cell r="U120">
            <v>0</v>
          </cell>
          <cell r="V120" t="e">
            <v>#REF!</v>
          </cell>
          <cell r="W120">
            <v>0</v>
          </cell>
          <cell r="X120" t="e">
            <v>#REF!</v>
          </cell>
          <cell r="Y120">
            <v>0</v>
          </cell>
          <cell r="Z120" t="e">
            <v>#REF!</v>
          </cell>
        </row>
        <row r="121">
          <cell r="A121" t="e">
            <v>#REF!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 t="str">
            <v>-</v>
          </cell>
          <cell r="G121">
            <v>0</v>
          </cell>
          <cell r="H121" t="str">
            <v>-</v>
          </cell>
          <cell r="I121">
            <v>0</v>
          </cell>
          <cell r="J121" t="e">
            <v>#REF!</v>
          </cell>
          <cell r="K121">
            <v>0</v>
          </cell>
          <cell r="L121" t="e">
            <v>#REF!</v>
          </cell>
          <cell r="M121">
            <v>0</v>
          </cell>
          <cell r="N121" t="e">
            <v>#REF!</v>
          </cell>
          <cell r="O121">
            <v>0</v>
          </cell>
          <cell r="P121" t="e">
            <v>#REF!</v>
          </cell>
          <cell r="Q121">
            <v>0</v>
          </cell>
          <cell r="R121" t="e">
            <v>#REF!</v>
          </cell>
          <cell r="S121">
            <v>0</v>
          </cell>
          <cell r="T121" t="e">
            <v>#REF!</v>
          </cell>
          <cell r="U121">
            <v>0</v>
          </cell>
          <cell r="V121" t="e">
            <v>#REF!</v>
          </cell>
          <cell r="W121">
            <v>0</v>
          </cell>
          <cell r="X121" t="e">
            <v>#REF!</v>
          </cell>
          <cell r="Y121">
            <v>0</v>
          </cell>
          <cell r="Z121" t="e">
            <v>#REF!</v>
          </cell>
        </row>
        <row r="122">
          <cell r="A122" t="e">
            <v>#REF!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 t="str">
            <v>Baa2</v>
          </cell>
          <cell r="G122">
            <v>0</v>
          </cell>
          <cell r="H122" t="str">
            <v>BBB-</v>
          </cell>
          <cell r="I122">
            <v>0</v>
          </cell>
          <cell r="J122" t="e">
            <v>#REF!</v>
          </cell>
          <cell r="K122">
            <v>0</v>
          </cell>
          <cell r="L122" t="e">
            <v>#REF!</v>
          </cell>
          <cell r="M122">
            <v>0</v>
          </cell>
          <cell r="N122" t="e">
            <v>#REF!</v>
          </cell>
          <cell r="O122">
            <v>0</v>
          </cell>
          <cell r="P122" t="e">
            <v>#REF!</v>
          </cell>
          <cell r="Q122">
            <v>0</v>
          </cell>
          <cell r="R122" t="e">
            <v>#REF!</v>
          </cell>
          <cell r="S122">
            <v>0</v>
          </cell>
          <cell r="T122" t="e">
            <v>#REF!</v>
          </cell>
          <cell r="U122">
            <v>0</v>
          </cell>
          <cell r="V122" t="e">
            <v>#REF!</v>
          </cell>
          <cell r="W122">
            <v>0</v>
          </cell>
          <cell r="X122" t="e">
            <v>#REF!</v>
          </cell>
          <cell r="Y122">
            <v>0</v>
          </cell>
          <cell r="Z122" t="e">
            <v>#REF!</v>
          </cell>
        </row>
        <row r="123">
          <cell r="A123" t="e">
            <v>#REF!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 t="str">
            <v>B2</v>
          </cell>
          <cell r="G123">
            <v>0</v>
          </cell>
          <cell r="H123" t="str">
            <v>B</v>
          </cell>
          <cell r="I123">
            <v>0</v>
          </cell>
          <cell r="J123" t="e">
            <v>#REF!</v>
          </cell>
          <cell r="K123">
            <v>0</v>
          </cell>
          <cell r="L123" t="e">
            <v>#REF!</v>
          </cell>
          <cell r="M123">
            <v>0</v>
          </cell>
          <cell r="N123" t="e">
            <v>#REF!</v>
          </cell>
          <cell r="O123">
            <v>0</v>
          </cell>
          <cell r="P123" t="e">
            <v>#REF!</v>
          </cell>
          <cell r="Q123">
            <v>0</v>
          </cell>
          <cell r="R123" t="e">
            <v>#REF!</v>
          </cell>
          <cell r="S123">
            <v>0</v>
          </cell>
          <cell r="T123" t="e">
            <v>#REF!</v>
          </cell>
          <cell r="U123">
            <v>0</v>
          </cell>
          <cell r="V123" t="e">
            <v>#REF!</v>
          </cell>
          <cell r="W123">
            <v>0</v>
          </cell>
          <cell r="X123" t="e">
            <v>#REF!</v>
          </cell>
          <cell r="Y123">
            <v>0</v>
          </cell>
          <cell r="Z123" t="e">
            <v>#REF!</v>
          </cell>
        </row>
        <row r="124">
          <cell r="A124" t="e">
            <v>#REF!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 t="str">
            <v>B3</v>
          </cell>
          <cell r="G124">
            <v>0</v>
          </cell>
          <cell r="H124" t="str">
            <v>B</v>
          </cell>
          <cell r="I124">
            <v>0</v>
          </cell>
          <cell r="J124" t="e">
            <v>#REF!</v>
          </cell>
          <cell r="K124">
            <v>0</v>
          </cell>
          <cell r="L124" t="e">
            <v>#REF!</v>
          </cell>
          <cell r="M124">
            <v>0</v>
          </cell>
          <cell r="N124" t="e">
            <v>#REF!</v>
          </cell>
          <cell r="O124">
            <v>0</v>
          </cell>
          <cell r="P124" t="e">
            <v>#REF!</v>
          </cell>
          <cell r="Q124">
            <v>0</v>
          </cell>
          <cell r="R124" t="e">
            <v>#REF!</v>
          </cell>
          <cell r="S124">
            <v>0</v>
          </cell>
          <cell r="T124" t="e">
            <v>#REF!</v>
          </cell>
          <cell r="U124">
            <v>0</v>
          </cell>
          <cell r="V124" t="e">
            <v>#REF!</v>
          </cell>
          <cell r="W124">
            <v>0</v>
          </cell>
          <cell r="X124" t="e">
            <v>#REF!</v>
          </cell>
          <cell r="Y124">
            <v>0</v>
          </cell>
          <cell r="Z124" t="e">
            <v>#REF!</v>
          </cell>
        </row>
        <row r="140">
          <cell r="A140" t="str">
            <v>Definitions:</v>
          </cell>
        </row>
        <row r="141">
          <cell r="A141" t="str">
            <v>Gross Interest = Gross Interest incurred before subtracting (i) capitalized interest, (ii) interest income.</v>
          </cell>
        </row>
        <row r="142">
          <cell r="A142" t="str">
            <v>FFO = Funds From Operations = Net income from continuing operations plus depreciation, amortization, deferred income taxes, and other noncash items.</v>
          </cell>
        </row>
        <row r="147">
          <cell r="A147" t="str">
            <v>Analysis of Valuation Multiples of Comparable Flat-Rolled Steel Companies</v>
          </cell>
        </row>
        <row r="148">
          <cell r="A148" t="str">
            <v>Summary Data for Selected Industry Comparables</v>
          </cell>
        </row>
        <row r="155">
          <cell r="F155" t="str">
            <v>LTM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 t="str">
            <v>LTM</v>
          </cell>
          <cell r="S155">
            <v>0</v>
          </cell>
          <cell r="T155" t="str">
            <v>LFQ</v>
          </cell>
        </row>
        <row r="156">
          <cell r="F156" t="str">
            <v>Net to</v>
          </cell>
          <cell r="G156">
            <v>0</v>
          </cell>
          <cell r="H156" t="str">
            <v>1999E</v>
          </cell>
          <cell r="I156">
            <v>0</v>
          </cell>
          <cell r="J156" t="str">
            <v>2000E</v>
          </cell>
          <cell r="K156">
            <v>0</v>
          </cell>
          <cell r="L156" t="str">
            <v>LTM</v>
          </cell>
          <cell r="M156">
            <v>0</v>
          </cell>
          <cell r="N156" t="str">
            <v>LTM</v>
          </cell>
          <cell r="O156">
            <v>0</v>
          </cell>
          <cell r="P156" t="str">
            <v>LTM</v>
          </cell>
          <cell r="Q156">
            <v>0</v>
          </cell>
          <cell r="R156" t="str">
            <v>Cash</v>
          </cell>
          <cell r="S156">
            <v>0</v>
          </cell>
          <cell r="T156" t="str">
            <v>Common</v>
          </cell>
          <cell r="U156">
            <v>0</v>
          </cell>
          <cell r="V156">
            <v>0</v>
          </cell>
          <cell r="W156">
            <v>0</v>
          </cell>
          <cell r="X156" t="str">
            <v>LTM</v>
          </cell>
        </row>
        <row r="157">
          <cell r="A157" t="str">
            <v>Company</v>
          </cell>
          <cell r="B157">
            <v>0</v>
          </cell>
          <cell r="C157">
            <v>0</v>
          </cell>
          <cell r="D157" t="str">
            <v>Shares</v>
          </cell>
          <cell r="E157">
            <v>0</v>
          </cell>
          <cell r="F157" t="str">
            <v>Common</v>
          </cell>
          <cell r="G157">
            <v>0</v>
          </cell>
          <cell r="H157" t="str">
            <v>EPS (a)</v>
          </cell>
          <cell r="I157">
            <v>0</v>
          </cell>
          <cell r="J157" t="str">
            <v>EPS (a)</v>
          </cell>
          <cell r="K157">
            <v>0</v>
          </cell>
          <cell r="L157" t="str">
            <v>Sales</v>
          </cell>
          <cell r="M157">
            <v>0</v>
          </cell>
          <cell r="N157" t="str">
            <v>EBITDA</v>
          </cell>
          <cell r="O157">
            <v>0</v>
          </cell>
          <cell r="P157" t="str">
            <v>EBIT</v>
          </cell>
          <cell r="Q157">
            <v>0</v>
          </cell>
          <cell r="R157" t="str">
            <v>Flow (b)</v>
          </cell>
          <cell r="S157">
            <v>0</v>
          </cell>
          <cell r="T157" t="str">
            <v>Equity</v>
          </cell>
          <cell r="U157">
            <v>0</v>
          </cell>
          <cell r="V157" t="str">
            <v>FYE</v>
          </cell>
          <cell r="W157">
            <v>0</v>
          </cell>
          <cell r="X157" t="str">
            <v>ENDED</v>
          </cell>
        </row>
        <row r="160">
          <cell r="A160" t="str">
            <v>Company Name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 t="e">
            <v>#REF!</v>
          </cell>
          <cell r="G160">
            <v>0</v>
          </cell>
          <cell r="H160" t="e">
            <v>#NAME?</v>
          </cell>
          <cell r="I160">
            <v>0</v>
          </cell>
          <cell r="J160" t="e">
            <v>#NAME?</v>
          </cell>
          <cell r="K160">
            <v>0</v>
          </cell>
          <cell r="L160">
            <v>2508.1999999999998</v>
          </cell>
          <cell r="M160">
            <v>0</v>
          </cell>
          <cell r="N160" t="e">
            <v>#REF!</v>
          </cell>
          <cell r="O160">
            <v>0</v>
          </cell>
          <cell r="P160" t="e">
            <v>#REF!</v>
          </cell>
          <cell r="Q160">
            <v>0</v>
          </cell>
          <cell r="R160" t="e">
            <v>#REF!</v>
          </cell>
          <cell r="S160">
            <v>0</v>
          </cell>
          <cell r="T160">
            <v>0</v>
          </cell>
          <cell r="U160">
            <v>0</v>
          </cell>
          <cell r="V160">
            <v>36160</v>
          </cell>
          <cell r="W160">
            <v>0</v>
          </cell>
          <cell r="X160">
            <v>36341</v>
          </cell>
        </row>
        <row r="161">
          <cell r="A161" t="e">
            <v>#REF!</v>
          </cell>
          <cell r="B161">
            <v>0</v>
          </cell>
          <cell r="C161">
            <v>0</v>
          </cell>
          <cell r="D161" t="e">
            <v>#REF!</v>
          </cell>
          <cell r="E161">
            <v>0</v>
          </cell>
          <cell r="F161" t="e">
            <v>#REF!</v>
          </cell>
          <cell r="G161">
            <v>0</v>
          </cell>
          <cell r="H161" t="e">
            <v>#REF!</v>
          </cell>
          <cell r="I161">
            <v>0</v>
          </cell>
          <cell r="J161" t="e">
            <v>#REF!</v>
          </cell>
          <cell r="K161">
            <v>0</v>
          </cell>
          <cell r="L161" t="e">
            <v>#REF!</v>
          </cell>
          <cell r="M161">
            <v>0</v>
          </cell>
          <cell r="N161" t="e">
            <v>#REF!</v>
          </cell>
          <cell r="O161">
            <v>0</v>
          </cell>
          <cell r="P161" t="e">
            <v>#REF!</v>
          </cell>
          <cell r="Q161">
            <v>0</v>
          </cell>
          <cell r="R161" t="e">
            <v>#REF!</v>
          </cell>
          <cell r="S161">
            <v>0</v>
          </cell>
          <cell r="T161" t="e">
            <v>#REF!</v>
          </cell>
          <cell r="U161">
            <v>0</v>
          </cell>
          <cell r="V161" t="e">
            <v>#REF!</v>
          </cell>
          <cell r="W161">
            <v>0</v>
          </cell>
          <cell r="X161" t="e">
            <v>#REF!</v>
          </cell>
        </row>
        <row r="162">
          <cell r="A162" t="e">
            <v>#REF!</v>
          </cell>
          <cell r="B162">
            <v>0</v>
          </cell>
          <cell r="C162">
            <v>0</v>
          </cell>
          <cell r="D162" t="e">
            <v>#REF!</v>
          </cell>
          <cell r="E162">
            <v>0</v>
          </cell>
          <cell r="F162" t="e">
            <v>#REF!</v>
          </cell>
          <cell r="G162">
            <v>0</v>
          </cell>
          <cell r="H162" t="e">
            <v>#REF!</v>
          </cell>
          <cell r="I162">
            <v>0</v>
          </cell>
          <cell r="J162" t="e">
            <v>#REF!</v>
          </cell>
          <cell r="K162">
            <v>0</v>
          </cell>
          <cell r="L162" t="e">
            <v>#REF!</v>
          </cell>
          <cell r="M162">
            <v>0</v>
          </cell>
          <cell r="N162" t="e">
            <v>#REF!</v>
          </cell>
          <cell r="O162">
            <v>0</v>
          </cell>
          <cell r="P162" t="e">
            <v>#REF!</v>
          </cell>
          <cell r="Q162">
            <v>0</v>
          </cell>
          <cell r="R162" t="e">
            <v>#REF!</v>
          </cell>
          <cell r="S162">
            <v>0</v>
          </cell>
          <cell r="T162" t="e">
            <v>#REF!</v>
          </cell>
          <cell r="U162">
            <v>0</v>
          </cell>
          <cell r="V162" t="e">
            <v>#REF!</v>
          </cell>
          <cell r="W162">
            <v>0</v>
          </cell>
          <cell r="X162" t="e">
            <v>#REF!</v>
          </cell>
        </row>
        <row r="163">
          <cell r="A163" t="e">
            <v>#REF!</v>
          </cell>
          <cell r="B163">
            <v>0</v>
          </cell>
          <cell r="C163">
            <v>0</v>
          </cell>
          <cell r="D163" t="e">
            <v>#REF!</v>
          </cell>
          <cell r="E163">
            <v>0</v>
          </cell>
          <cell r="F163" t="e">
            <v>#REF!</v>
          </cell>
          <cell r="G163">
            <v>0</v>
          </cell>
          <cell r="H163" t="e">
            <v>#REF!</v>
          </cell>
          <cell r="I163">
            <v>0</v>
          </cell>
          <cell r="J163" t="e">
            <v>#REF!</v>
          </cell>
          <cell r="K163">
            <v>0</v>
          </cell>
          <cell r="L163" t="e">
            <v>#REF!</v>
          </cell>
          <cell r="M163">
            <v>0</v>
          </cell>
          <cell r="N163" t="e">
            <v>#REF!</v>
          </cell>
          <cell r="O163">
            <v>0</v>
          </cell>
          <cell r="P163" t="e">
            <v>#REF!</v>
          </cell>
          <cell r="Q163">
            <v>0</v>
          </cell>
          <cell r="R163" t="e">
            <v>#REF!</v>
          </cell>
          <cell r="S163">
            <v>0</v>
          </cell>
          <cell r="T163" t="e">
            <v>#REF!</v>
          </cell>
          <cell r="U163">
            <v>0</v>
          </cell>
          <cell r="V163" t="e">
            <v>#REF!</v>
          </cell>
          <cell r="W163">
            <v>0</v>
          </cell>
          <cell r="X163" t="e">
            <v>#REF!</v>
          </cell>
        </row>
        <row r="164">
          <cell r="A164" t="e">
            <v>#REF!</v>
          </cell>
          <cell r="B164">
            <v>0</v>
          </cell>
          <cell r="C164">
            <v>0</v>
          </cell>
          <cell r="D164" t="e">
            <v>#REF!</v>
          </cell>
          <cell r="E164">
            <v>0</v>
          </cell>
          <cell r="F164" t="e">
            <v>#REF!</v>
          </cell>
          <cell r="G164">
            <v>0</v>
          </cell>
          <cell r="H164" t="e">
            <v>#REF!</v>
          </cell>
          <cell r="I164">
            <v>0</v>
          </cell>
          <cell r="J164" t="e">
            <v>#REF!</v>
          </cell>
          <cell r="K164">
            <v>0</v>
          </cell>
          <cell r="L164" t="e">
            <v>#REF!</v>
          </cell>
          <cell r="M164">
            <v>0</v>
          </cell>
          <cell r="N164" t="e">
            <v>#REF!</v>
          </cell>
          <cell r="O164">
            <v>0</v>
          </cell>
          <cell r="P164" t="e">
            <v>#REF!</v>
          </cell>
          <cell r="Q164">
            <v>0</v>
          </cell>
          <cell r="R164" t="e">
            <v>#REF!</v>
          </cell>
          <cell r="S164">
            <v>0</v>
          </cell>
          <cell r="T164" t="e">
            <v>#REF!</v>
          </cell>
          <cell r="U164">
            <v>0</v>
          </cell>
          <cell r="V164" t="e">
            <v>#REF!</v>
          </cell>
          <cell r="W164">
            <v>0</v>
          </cell>
          <cell r="X164" t="e">
            <v>#REF!</v>
          </cell>
        </row>
        <row r="165">
          <cell r="A165" t="e">
            <v>#REF!</v>
          </cell>
          <cell r="B165">
            <v>0</v>
          </cell>
          <cell r="C165">
            <v>0</v>
          </cell>
          <cell r="D165" t="e">
            <v>#REF!</v>
          </cell>
          <cell r="E165">
            <v>0</v>
          </cell>
          <cell r="F165" t="e">
            <v>#REF!</v>
          </cell>
          <cell r="G165">
            <v>0</v>
          </cell>
          <cell r="H165" t="e">
            <v>#REF!</v>
          </cell>
          <cell r="I165">
            <v>0</v>
          </cell>
          <cell r="J165" t="e">
            <v>#REF!</v>
          </cell>
          <cell r="K165">
            <v>0</v>
          </cell>
          <cell r="L165" t="e">
            <v>#REF!</v>
          </cell>
          <cell r="M165">
            <v>0</v>
          </cell>
          <cell r="N165" t="e">
            <v>#REF!</v>
          </cell>
          <cell r="O165">
            <v>0</v>
          </cell>
          <cell r="P165" t="e">
            <v>#REF!</v>
          </cell>
          <cell r="Q165">
            <v>0</v>
          </cell>
          <cell r="R165" t="e">
            <v>#REF!</v>
          </cell>
          <cell r="S165">
            <v>0</v>
          </cell>
          <cell r="T165" t="e">
            <v>#REF!</v>
          </cell>
          <cell r="U165">
            <v>0</v>
          </cell>
          <cell r="V165" t="e">
            <v>#REF!</v>
          </cell>
          <cell r="W165">
            <v>0</v>
          </cell>
          <cell r="X165" t="e">
            <v>#REF!</v>
          </cell>
        </row>
        <row r="166">
          <cell r="A166" t="e">
            <v>#REF!</v>
          </cell>
          <cell r="B166">
            <v>0</v>
          </cell>
          <cell r="C166">
            <v>0</v>
          </cell>
          <cell r="D166" t="e">
            <v>#REF!</v>
          </cell>
          <cell r="E166">
            <v>0</v>
          </cell>
          <cell r="F166" t="e">
            <v>#REF!</v>
          </cell>
          <cell r="G166">
            <v>0</v>
          </cell>
          <cell r="H166" t="e">
            <v>#REF!</v>
          </cell>
          <cell r="I166">
            <v>0</v>
          </cell>
          <cell r="J166" t="e">
            <v>#REF!</v>
          </cell>
          <cell r="K166">
            <v>0</v>
          </cell>
          <cell r="L166" t="e">
            <v>#REF!</v>
          </cell>
          <cell r="M166">
            <v>0</v>
          </cell>
          <cell r="N166" t="e">
            <v>#REF!</v>
          </cell>
          <cell r="O166">
            <v>0</v>
          </cell>
          <cell r="P166" t="e">
            <v>#REF!</v>
          </cell>
          <cell r="Q166">
            <v>0</v>
          </cell>
          <cell r="R166" t="e">
            <v>#REF!</v>
          </cell>
          <cell r="S166">
            <v>0</v>
          </cell>
          <cell r="T166" t="e">
            <v>#REF!</v>
          </cell>
          <cell r="U166">
            <v>0</v>
          </cell>
          <cell r="V166" t="e">
            <v>#REF!</v>
          </cell>
          <cell r="W166">
            <v>0</v>
          </cell>
          <cell r="X166" t="e">
            <v>#REF!</v>
          </cell>
        </row>
        <row r="167">
          <cell r="A167" t="e">
            <v>#REF!</v>
          </cell>
          <cell r="B167">
            <v>0</v>
          </cell>
          <cell r="C167">
            <v>0</v>
          </cell>
          <cell r="D167" t="e">
            <v>#REF!</v>
          </cell>
          <cell r="E167">
            <v>0</v>
          </cell>
          <cell r="F167" t="e">
            <v>#REF!</v>
          </cell>
          <cell r="G167">
            <v>0</v>
          </cell>
          <cell r="H167" t="e">
            <v>#REF!</v>
          </cell>
          <cell r="I167">
            <v>0</v>
          </cell>
          <cell r="J167" t="e">
            <v>#REF!</v>
          </cell>
          <cell r="K167">
            <v>0</v>
          </cell>
          <cell r="L167" t="e">
            <v>#REF!</v>
          </cell>
          <cell r="M167">
            <v>0</v>
          </cell>
          <cell r="N167" t="e">
            <v>#REF!</v>
          </cell>
          <cell r="O167">
            <v>0</v>
          </cell>
          <cell r="P167" t="e">
            <v>#REF!</v>
          </cell>
          <cell r="Q167">
            <v>0</v>
          </cell>
          <cell r="R167" t="e">
            <v>#REF!</v>
          </cell>
          <cell r="S167">
            <v>0</v>
          </cell>
          <cell r="T167" t="e">
            <v>#REF!</v>
          </cell>
          <cell r="U167">
            <v>0</v>
          </cell>
          <cell r="V167" t="e">
            <v>#REF!</v>
          </cell>
          <cell r="W167">
            <v>0</v>
          </cell>
          <cell r="X167" t="e">
            <v>#REF!</v>
          </cell>
        </row>
        <row r="168">
          <cell r="A168" t="e">
            <v>#REF!</v>
          </cell>
          <cell r="B168">
            <v>0</v>
          </cell>
          <cell r="C168">
            <v>0</v>
          </cell>
          <cell r="D168" t="e">
            <v>#REF!</v>
          </cell>
          <cell r="E168">
            <v>0</v>
          </cell>
          <cell r="F168" t="e">
            <v>#REF!</v>
          </cell>
          <cell r="G168">
            <v>0</v>
          </cell>
          <cell r="H168" t="e">
            <v>#REF!</v>
          </cell>
          <cell r="I168">
            <v>0</v>
          </cell>
          <cell r="J168" t="e">
            <v>#REF!</v>
          </cell>
          <cell r="K168">
            <v>0</v>
          </cell>
          <cell r="L168" t="e">
            <v>#REF!</v>
          </cell>
          <cell r="M168">
            <v>0</v>
          </cell>
          <cell r="N168" t="e">
            <v>#REF!</v>
          </cell>
          <cell r="O168">
            <v>0</v>
          </cell>
          <cell r="P168" t="e">
            <v>#REF!</v>
          </cell>
          <cell r="Q168">
            <v>0</v>
          </cell>
          <cell r="R168" t="e">
            <v>#REF!</v>
          </cell>
          <cell r="S168">
            <v>0</v>
          </cell>
          <cell r="T168" t="e">
            <v>#REF!</v>
          </cell>
          <cell r="U168">
            <v>0</v>
          </cell>
          <cell r="V168" t="e">
            <v>#REF!</v>
          </cell>
          <cell r="W168">
            <v>0</v>
          </cell>
          <cell r="X168" t="e">
            <v>#REF!</v>
          </cell>
        </row>
        <row r="169">
          <cell r="A169" t="e">
            <v>#REF!</v>
          </cell>
          <cell r="B169">
            <v>0</v>
          </cell>
          <cell r="C169">
            <v>0</v>
          </cell>
          <cell r="D169" t="e">
            <v>#REF!</v>
          </cell>
          <cell r="E169">
            <v>0</v>
          </cell>
          <cell r="F169" t="e">
            <v>#REF!</v>
          </cell>
          <cell r="G169">
            <v>0</v>
          </cell>
          <cell r="H169" t="e">
            <v>#REF!</v>
          </cell>
          <cell r="I169">
            <v>0</v>
          </cell>
          <cell r="J169" t="e">
            <v>#REF!</v>
          </cell>
          <cell r="K169">
            <v>0</v>
          </cell>
          <cell r="L169" t="e">
            <v>#REF!</v>
          </cell>
          <cell r="M169">
            <v>0</v>
          </cell>
          <cell r="N169" t="e">
            <v>#REF!</v>
          </cell>
          <cell r="O169">
            <v>0</v>
          </cell>
          <cell r="P169" t="e">
            <v>#REF!</v>
          </cell>
          <cell r="Q169">
            <v>0</v>
          </cell>
          <cell r="R169" t="e">
            <v>#REF!</v>
          </cell>
          <cell r="S169">
            <v>0</v>
          </cell>
          <cell r="T169" t="e">
            <v>#REF!</v>
          </cell>
          <cell r="U169">
            <v>0</v>
          </cell>
          <cell r="V169" t="e">
            <v>#REF!</v>
          </cell>
          <cell r="W169">
            <v>0</v>
          </cell>
          <cell r="X169" t="e">
            <v>#REF!</v>
          </cell>
        </row>
        <row r="170">
          <cell r="A170" t="e">
            <v>#REF!</v>
          </cell>
          <cell r="B170">
            <v>0</v>
          </cell>
          <cell r="C170">
            <v>0</v>
          </cell>
          <cell r="D170" t="e">
            <v>#REF!</v>
          </cell>
          <cell r="E170">
            <v>0</v>
          </cell>
          <cell r="F170" t="e">
            <v>#REF!</v>
          </cell>
          <cell r="G170">
            <v>0</v>
          </cell>
          <cell r="H170" t="e">
            <v>#REF!</v>
          </cell>
          <cell r="I170">
            <v>0</v>
          </cell>
          <cell r="J170" t="e">
            <v>#REF!</v>
          </cell>
          <cell r="K170">
            <v>0</v>
          </cell>
          <cell r="L170" t="e">
            <v>#REF!</v>
          </cell>
          <cell r="M170">
            <v>0</v>
          </cell>
          <cell r="N170" t="e">
            <v>#REF!</v>
          </cell>
          <cell r="O170">
            <v>0</v>
          </cell>
          <cell r="P170" t="e">
            <v>#REF!</v>
          </cell>
          <cell r="Q170">
            <v>0</v>
          </cell>
          <cell r="R170" t="e">
            <v>#REF!</v>
          </cell>
          <cell r="S170">
            <v>0</v>
          </cell>
          <cell r="T170" t="e">
            <v>#REF!</v>
          </cell>
          <cell r="U170">
            <v>0</v>
          </cell>
          <cell r="V170" t="e">
            <v>#REF!</v>
          </cell>
          <cell r="W170">
            <v>0</v>
          </cell>
          <cell r="X170" t="e">
            <v>#REF!</v>
          </cell>
        </row>
        <row r="171">
          <cell r="A171" t="e">
            <v>#REF!</v>
          </cell>
          <cell r="B171">
            <v>0</v>
          </cell>
          <cell r="C171">
            <v>0</v>
          </cell>
          <cell r="D171" t="e">
            <v>#REF!</v>
          </cell>
          <cell r="E171">
            <v>0</v>
          </cell>
          <cell r="F171" t="e">
            <v>#REF!</v>
          </cell>
          <cell r="G171">
            <v>0</v>
          </cell>
          <cell r="H171" t="e">
            <v>#REF!</v>
          </cell>
          <cell r="I171">
            <v>0</v>
          </cell>
          <cell r="J171" t="e">
            <v>#REF!</v>
          </cell>
          <cell r="K171">
            <v>0</v>
          </cell>
          <cell r="L171" t="e">
            <v>#REF!</v>
          </cell>
          <cell r="M171">
            <v>0</v>
          </cell>
          <cell r="N171" t="e">
            <v>#REF!</v>
          </cell>
          <cell r="O171">
            <v>0</v>
          </cell>
          <cell r="P171" t="e">
            <v>#REF!</v>
          </cell>
          <cell r="Q171">
            <v>0</v>
          </cell>
          <cell r="R171" t="e">
            <v>#REF!</v>
          </cell>
          <cell r="S171">
            <v>0</v>
          </cell>
          <cell r="T171" t="e">
            <v>#REF!</v>
          </cell>
          <cell r="U171">
            <v>0</v>
          </cell>
          <cell r="V171" t="e">
            <v>#REF!</v>
          </cell>
          <cell r="W171">
            <v>0</v>
          </cell>
          <cell r="X171" t="e">
            <v>#REF!</v>
          </cell>
        </row>
        <row r="172">
          <cell r="A172" t="e">
            <v>#REF!</v>
          </cell>
          <cell r="B172">
            <v>0</v>
          </cell>
          <cell r="C172">
            <v>0</v>
          </cell>
          <cell r="D172" t="e">
            <v>#REF!</v>
          </cell>
          <cell r="E172">
            <v>0</v>
          </cell>
          <cell r="F172" t="e">
            <v>#REF!</v>
          </cell>
          <cell r="G172">
            <v>0</v>
          </cell>
          <cell r="H172" t="e">
            <v>#REF!</v>
          </cell>
          <cell r="I172">
            <v>0</v>
          </cell>
          <cell r="J172" t="e">
            <v>#REF!</v>
          </cell>
          <cell r="K172">
            <v>0</v>
          </cell>
          <cell r="L172" t="e">
            <v>#REF!</v>
          </cell>
          <cell r="M172">
            <v>0</v>
          </cell>
          <cell r="N172" t="e">
            <v>#REF!</v>
          </cell>
          <cell r="O172">
            <v>0</v>
          </cell>
          <cell r="P172" t="e">
            <v>#REF!</v>
          </cell>
          <cell r="Q172">
            <v>0</v>
          </cell>
          <cell r="R172" t="e">
            <v>#REF!</v>
          </cell>
          <cell r="S172">
            <v>0</v>
          </cell>
          <cell r="T172" t="e">
            <v>#REF!</v>
          </cell>
          <cell r="U172">
            <v>0</v>
          </cell>
          <cell r="V172" t="e">
            <v>#REF!</v>
          </cell>
          <cell r="W172">
            <v>0</v>
          </cell>
          <cell r="X172" t="e">
            <v>#REF!</v>
          </cell>
        </row>
        <row r="190">
          <cell r="A190" t="str">
            <v>Dollar amounts in U.S. millions except per share data and if otherwise stated.</v>
          </cell>
        </row>
        <row r="191">
          <cell r="A191" t="str">
            <v>(b)</v>
          </cell>
          <cell r="B191" t="str">
            <v>Earnings Estimates were obtained from First Call as of Sep-13-99 and calendarized when necessary.</v>
          </cell>
        </row>
        <row r="192">
          <cell r="A192" t="str">
            <v>(c)</v>
          </cell>
          <cell r="B192" t="str">
            <v>Cash Flow = Income Available to Common + DD&amp;A + Deferred Taxes + Earnings of Unconsolidated Subs.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 Comparative GAAP"/>
      <sheetName val="Group Comparative IAS"/>
      <sheetName val="R-U IAS History"/>
      <sheetName val="Cash Flow Working"/>
      <sheetName val="REPO"/>
      <sheetName val="TB GAAP"/>
      <sheetName val="TB IAS"/>
      <sheetName val="Income Statement"/>
      <sheetName val="Balance Sheet"/>
      <sheetName val="Cash Flow"/>
      <sheetName val="G-I-F Total"/>
      <sheetName val="G-I-F (RU)"/>
      <sheetName val="G-I-F (UA)"/>
      <sheetName val="FLash IAS"/>
      <sheetName val="Loans"/>
      <sheetName val="Cash Flow support"/>
      <sheetName val="Income Statement Russia and Ukr"/>
      <sheetName val="Class A Shares Outstanding"/>
      <sheetName val="Class B Shares Outstanding"/>
      <sheetName val="Dilutive Shares Outstanding"/>
      <sheetName val="EPS Working"/>
      <sheetName val="Share Price 2002"/>
      <sheetName val="RE Working"/>
      <sheetName val="Change of Equity"/>
      <sheetName val="Sheet1"/>
      <sheetName val="Sheet2"/>
      <sheetName val="Sheet3"/>
      <sheetName val="1-ЭСПЦ"/>
      <sheetName val="COMPS"/>
      <sheetName val="BEX_Expenses_CY"/>
      <sheetName val="BEX_Expenses_PY"/>
      <sheetName val="BEX_MAIN_PL"/>
      <sheetName val="0_33"/>
      <sheetName val="БДДС month (ф)"/>
      <sheetName val="БДДС month (п)"/>
      <sheetName val="Параметры"/>
      <sheetName val="КВ 2008"/>
      <sheetName val="XLR_NoRangeSheet"/>
      <sheetName val="июль"/>
      <sheetName val="база"/>
      <sheetName val="июнь"/>
      <sheetName val="январь"/>
      <sheetName val="февраль"/>
      <sheetName val="март"/>
      <sheetName val="апрель"/>
      <sheetName val="май"/>
      <sheetName val="август"/>
      <sheetName val="сентябрь"/>
      <sheetName val="октябрь"/>
      <sheetName val="ноябрь"/>
      <sheetName val="декабрь"/>
      <sheetName val="infl_rates"/>
      <sheetName val="PL"/>
      <sheetName val="ф 12"/>
      <sheetName val="Data"/>
      <sheetName val="Лист1"/>
      <sheetName val="коэф."/>
      <sheetName val="GAAP &amp; IAS Group TB &amp; Reports Q"/>
      <sheetName val="Info"/>
      <sheetName val="ИТР_РАБ_2010"/>
      <sheetName val="assumptions"/>
      <sheetName val="RUS"/>
      <sheetName val="2 Параметры"/>
      <sheetName val="rem"/>
      <sheetName val="Справочники"/>
      <sheetName val="BEX_AR"/>
      <sheetName val="BEX_Associates"/>
      <sheetName val="BEX_BSRP_OLD"/>
      <sheetName val="BEX_Eq"/>
      <sheetName val="BEX_Expenses1"/>
      <sheetName val="BEX_Income_Tax"/>
      <sheetName val="BEX_Intangibles"/>
      <sheetName val="BEX_Inventory"/>
      <sheetName val="BEX_invest_unit"/>
      <sheetName val="BEX_invest_unit_OLD"/>
      <sheetName val="BEX_MAIN_BS_RP"/>
      <sheetName val="BEX_partner_CAD"/>
      <sheetName val="BEX_partner_CZK"/>
      <sheetName val="BEX_partner_EUR"/>
      <sheetName val="BEX_partner_OLD"/>
      <sheetName val="BEX_partner_OTH"/>
      <sheetName val="BEX_partner_RUB"/>
      <sheetName val="BEX_partner_UAH"/>
      <sheetName val="BEX_partner_USD"/>
      <sheetName val="BEX_partner_ZAR"/>
      <sheetName val="BEX_PP_E"/>
      <sheetName val="BEX_Provisions"/>
      <sheetName val="Справочник предприятий"/>
      <sheetName val="Справочник статей бюджета"/>
      <sheetName val="ListOfSheets"/>
      <sheetName val="Свод"/>
      <sheetName val="автоприцепы"/>
      <sheetName val="предприятия"/>
      <sheetName val="спр"/>
      <sheetName val="Проверочная вкладка"/>
      <sheetName val="Проверочная вкладка для PL"/>
      <sheetName val="Group_Comparative_GAAP"/>
      <sheetName val="Group_Comparative_IAS"/>
      <sheetName val="R-U_IAS_History"/>
      <sheetName val="Cash_Flow_Working"/>
      <sheetName val="TB_GAAP"/>
      <sheetName val="TB_IAS"/>
      <sheetName val="Income_Statement"/>
      <sheetName val="Balance_Sheet"/>
      <sheetName val="Cash_Flow"/>
      <sheetName val="G-I-F_Total"/>
      <sheetName val="G-I-F_(RU)"/>
      <sheetName val="G-I-F_(UA)"/>
      <sheetName val="FLash_IAS"/>
      <sheetName val="Cash_Flow_support"/>
      <sheetName val="Income_Statement_Russia_and_Ukr"/>
      <sheetName val="Class_A_Shares_Outstanding"/>
      <sheetName val="Class_B_Shares_Outstanding"/>
      <sheetName val="Dilutive_Shares_Outstanding"/>
      <sheetName val="EPS_Working"/>
      <sheetName val="Share_Price_2002"/>
      <sheetName val="RE_Working"/>
      <sheetName val="Change_of_Equity"/>
      <sheetName val="LDE"/>
      <sheetName val="In2"/>
      <sheetName val="Дивизион"/>
      <sheetName val="Списки"/>
      <sheetName val="HR"/>
      <sheetName val="1"/>
      <sheetName val="С"/>
      <sheetName val="исход. дан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FACE RUS"/>
      <sheetName val="FACE"/>
      <sheetName val="HD"/>
      <sheetName val="A"/>
      <sheetName val="Sales"/>
      <sheetName val="TECH"/>
      <sheetName val="Production"/>
      <sheetName val="Ex-&gt;"/>
      <sheetName val="TU"/>
      <sheetName val="Capacities"/>
      <sheetName val="ОР"/>
      <sheetName val="Мощности"/>
      <sheetName val="TECHRUS"/>
      <sheetName val="ПРОВЕРКА"/>
    </sheetNames>
    <sheetDataSet>
      <sheetData sheetId="0"/>
      <sheetData sheetId="1"/>
      <sheetData sheetId="2">
        <row r="5">
          <cell r="C5" t="str">
            <v>Q3</v>
          </cell>
          <cell r="D5">
            <v>2016</v>
          </cell>
        </row>
      </sheetData>
      <sheetData sheetId="3">
        <row r="3">
          <cell r="C3" t="str">
            <v>2014</v>
          </cell>
          <cell r="D3" t="str">
            <v>2014</v>
          </cell>
          <cell r="E3" t="str">
            <v>2014</v>
          </cell>
          <cell r="F3" t="str">
            <v>2014</v>
          </cell>
          <cell r="G3" t="str">
            <v>2015</v>
          </cell>
          <cell r="H3" t="str">
            <v>2015</v>
          </cell>
          <cell r="I3" t="str">
            <v>2015</v>
          </cell>
          <cell r="J3" t="str">
            <v>2015</v>
          </cell>
          <cell r="K3" t="str">
            <v>2016</v>
          </cell>
          <cell r="L3" t="str">
            <v>2016</v>
          </cell>
          <cell r="M3" t="str">
            <v>2016</v>
          </cell>
          <cell r="N3" t="str">
            <v>2016</v>
          </cell>
        </row>
        <row r="4">
          <cell r="C4" t="str">
            <v>Q1</v>
          </cell>
          <cell r="D4" t="str">
            <v>Q2</v>
          </cell>
          <cell r="E4" t="str">
            <v>Q3</v>
          </cell>
          <cell r="F4" t="str">
            <v>Q4</v>
          </cell>
          <cell r="G4" t="str">
            <v>Q1</v>
          </cell>
          <cell r="H4" t="str">
            <v>Q2</v>
          </cell>
          <cell r="I4" t="str">
            <v>Q3</v>
          </cell>
          <cell r="J4" t="str">
            <v>Q4</v>
          </cell>
          <cell r="K4" t="str">
            <v>Q1</v>
          </cell>
          <cell r="L4" t="str">
            <v>Q2</v>
          </cell>
          <cell r="M4" t="str">
            <v>Q3</v>
          </cell>
          <cell r="N4" t="str">
            <v>Q4</v>
          </cell>
        </row>
        <row r="7">
          <cell r="C7" t="str">
            <v>2014</v>
          </cell>
          <cell r="D7" t="str">
            <v>2014</v>
          </cell>
          <cell r="E7" t="str">
            <v>2014</v>
          </cell>
          <cell r="F7" t="str">
            <v>2014</v>
          </cell>
          <cell r="G7" t="str">
            <v>2015</v>
          </cell>
          <cell r="H7" t="str">
            <v>2015</v>
          </cell>
          <cell r="I7" t="str">
            <v>2015</v>
          </cell>
          <cell r="J7" t="str">
            <v>2015</v>
          </cell>
          <cell r="K7" t="str">
            <v>2016</v>
          </cell>
          <cell r="L7" t="str">
            <v>2016</v>
          </cell>
          <cell r="M7" t="str">
            <v>2016</v>
          </cell>
          <cell r="N7" t="str">
            <v>2016</v>
          </cell>
        </row>
        <row r="8">
          <cell r="C8" t="str">
            <v>1кв.</v>
          </cell>
          <cell r="D8" t="str">
            <v>2кв.</v>
          </cell>
          <cell r="E8" t="str">
            <v>3кв.</v>
          </cell>
          <cell r="F8" t="str">
            <v>4кв.</v>
          </cell>
          <cell r="G8" t="str">
            <v>1кв.</v>
          </cell>
          <cell r="H8" t="str">
            <v>2кв.</v>
          </cell>
          <cell r="I8" t="str">
            <v>3кв.</v>
          </cell>
          <cell r="J8" t="str">
            <v>4кв.</v>
          </cell>
          <cell r="K8" t="str">
            <v>1кв.</v>
          </cell>
          <cell r="L8" t="str">
            <v>2кв.</v>
          </cell>
          <cell r="M8" t="str">
            <v>3кв.</v>
          </cell>
          <cell r="N8" t="str">
            <v>4кв.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акт.анализ"/>
      <sheetName val="бюджет 2пг"/>
      <sheetName val="ФА_1пг"/>
      <sheetName val="бюджет 2009"/>
      <sheetName val="тоннаж"/>
      <sheetName val="2.8. стр-ра себестоимости 2008"/>
      <sheetName val="сравн"/>
      <sheetName val="2.8. стр-ра себестоимости_ВМ"/>
      <sheetName val="2.8. стр-ра себестоимости_Мет"/>
      <sheetName val="ИТОГО (2).Мет"/>
      <sheetName val="коррек-ка кап.затр.Мет"/>
      <sheetName val="ИТОГО.Мет"/>
      <sheetName val="2.8. стр-ра себестоимости"/>
      <sheetName val="ИТОГО (2)"/>
      <sheetName val="коррек-ка кап.затр"/>
      <sheetName val="БДР"/>
      <sheetName val="ИТОГО"/>
      <sheetName val="ИТОГО (2).Стр"/>
      <sheetName val="коррек-ка кап.затр.Стр"/>
      <sheetName val="ИТОГО.Стр"/>
      <sheetName val="УК"/>
      <sheetName val="Вторметы"/>
      <sheetName val="НИЗМК"/>
      <sheetName val="УрНИИАС"/>
      <sheetName val="ВММ"/>
      <sheetName val="УМС"/>
      <sheetName val="ТД_НСММЗ"/>
      <sheetName val="Интех"/>
      <sheetName val="НСММЗ"/>
      <sheetName val="БЭМЗ"/>
      <sheetName val="УЗПС"/>
      <sheetName val="сводная"/>
      <sheetName val="Настр."/>
      <sheetName val="НЛЗ себестоимость"/>
      <sheetName val="%D0%A1%D0%97_%D0%9C%D0%93_2009_"/>
      <sheetName val="СО"/>
      <sheetName val="Смета"/>
      <sheetName val="вспом."/>
      <sheetName val="титул06"/>
      <sheetName val="сс06"/>
      <sheetName val="План"/>
      <sheetName val="Расчёт"/>
      <sheetName val="ПланПрогнГод"/>
      <sheetName val="ВарПланГод"/>
      <sheetName val="Резервы"/>
    </sheetNames>
    <sheetDataSet>
      <sheetData sheetId="0"/>
      <sheetData sheetId="1"/>
      <sheetData sheetId="2"/>
      <sheetData sheetId="3"/>
      <sheetData sheetId="4">
        <row r="8">
          <cell r="B8">
            <v>39448</v>
          </cell>
        </row>
      </sheetData>
      <sheetData sheetId="5">
        <row r="8">
          <cell r="B8">
            <v>39448</v>
          </cell>
        </row>
      </sheetData>
      <sheetData sheetId="6">
        <row r="12">
          <cell r="BE12">
            <v>0</v>
          </cell>
        </row>
      </sheetData>
      <sheetData sheetId="7">
        <row r="12">
          <cell r="AU12">
            <v>0</v>
          </cell>
        </row>
      </sheetData>
      <sheetData sheetId="8">
        <row r="12">
          <cell r="AU12">
            <v>0</v>
          </cell>
        </row>
      </sheetData>
      <sheetData sheetId="9"/>
      <sheetData sheetId="10"/>
      <sheetData sheetId="11">
        <row r="3">
          <cell r="B3">
            <v>83039.739999999991</v>
          </cell>
        </row>
      </sheetData>
      <sheetData sheetId="12">
        <row r="3">
          <cell r="B3">
            <v>83039.739999999991</v>
          </cell>
        </row>
        <row r="8">
          <cell r="B8">
            <v>39814</v>
          </cell>
          <cell r="C8">
            <v>39845</v>
          </cell>
          <cell r="D8">
            <v>39873</v>
          </cell>
          <cell r="E8">
            <v>39904</v>
          </cell>
          <cell r="F8">
            <v>39934</v>
          </cell>
          <cell r="G8">
            <v>39965</v>
          </cell>
          <cell r="H8">
            <v>39995</v>
          </cell>
          <cell r="I8">
            <v>40026</v>
          </cell>
          <cell r="J8">
            <v>40057</v>
          </cell>
          <cell r="K8">
            <v>40087</v>
          </cell>
          <cell r="L8">
            <v>40118</v>
          </cell>
          <cell r="M8">
            <v>40148</v>
          </cell>
          <cell r="N8" t="str">
            <v>2009 год</v>
          </cell>
          <cell r="BQ8" t="str">
            <v>I полугодие</v>
          </cell>
          <cell r="BR8" t="str">
            <v>II полугодие</v>
          </cell>
        </row>
      </sheetData>
      <sheetData sheetId="13">
        <row r="11">
          <cell r="B11">
            <v>39814</v>
          </cell>
        </row>
      </sheetData>
      <sheetData sheetId="14">
        <row r="3">
          <cell r="B3">
            <v>83039.739999999991</v>
          </cell>
        </row>
      </sheetData>
      <sheetData sheetId="15"/>
      <sheetData sheetId="16">
        <row r="15">
          <cell r="B15">
            <v>114314.31762711864</v>
          </cell>
        </row>
      </sheetData>
      <sheetData sheetId="17"/>
      <sheetData sheetId="18"/>
      <sheetData sheetId="19"/>
      <sheetData sheetId="20"/>
      <sheetData sheetId="21">
        <row r="89">
          <cell r="B89">
            <v>20002.836507936507</v>
          </cell>
        </row>
      </sheetData>
      <sheetData sheetId="22"/>
      <sheetData sheetId="23"/>
      <sheetData sheetId="24"/>
      <sheetData sheetId="25"/>
      <sheetData sheetId="26"/>
      <sheetData sheetId="27"/>
      <sheetData sheetId="28">
        <row r="59">
          <cell r="B59">
            <v>466370.33724835946</v>
          </cell>
        </row>
      </sheetData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06">
          <cell r="E106">
            <v>116.85173</v>
          </cell>
        </row>
      </sheetData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H195"/>
  <sheetViews>
    <sheetView showGridLines="0" tabSelected="1" zoomScale="85" zoomScaleNormal="85" workbookViewId="0">
      <selection activeCell="Y1" sqref="Y1"/>
    </sheetView>
  </sheetViews>
  <sheetFormatPr defaultColWidth="0" defaultRowHeight="15" customHeight="1" zeroHeight="1" outlineLevelCol="1" x14ac:dyDescent="0.25"/>
  <cols>
    <col min="1" max="1" width="0.85546875" style="1" customWidth="1"/>
    <col min="2" max="2" width="46.5703125" style="2" customWidth="1"/>
    <col min="3" max="3" width="1.7109375" style="3" customWidth="1"/>
    <col min="4" max="6" width="9.42578125" style="1" hidden="1" customWidth="1" outlineLevel="1"/>
    <col min="7" max="7" width="9.42578125" style="1" customWidth="1" collapsed="1"/>
    <col min="8" max="10" width="9.42578125" style="1" hidden="1" customWidth="1" outlineLevel="1"/>
    <col min="11" max="11" width="10" style="1" customWidth="1" collapsed="1"/>
    <col min="12" max="14" width="10" style="1" hidden="1" customWidth="1" outlineLevel="1"/>
    <col min="15" max="15" width="10" style="1" customWidth="1" collapsed="1"/>
    <col min="16" max="16" width="10" style="1" hidden="1" customWidth="1" outlineLevel="1"/>
    <col min="17" max="18" width="10" style="4" hidden="1" customWidth="1" outlineLevel="1"/>
    <col min="19" max="19" width="10" style="4" customWidth="1" collapsed="1"/>
    <col min="20" max="22" width="10" style="4" customWidth="1" outlineLevel="1"/>
    <col min="23" max="24" width="10" style="4" customWidth="1"/>
    <col min="25" max="25" width="10" style="1" customWidth="1"/>
    <col min="26" max="26" width="1.7109375" style="5" customWidth="1"/>
    <col min="27" max="28" width="9.42578125" style="6" customWidth="1"/>
    <col min="29" max="29" width="1.7109375" style="1" customWidth="1"/>
    <col min="30" max="32" width="9.140625" style="1" customWidth="1"/>
    <col min="33" max="33" width="1.7109375" style="1" customWidth="1"/>
    <col min="34" max="34" width="0" style="1" hidden="1" customWidth="1"/>
    <col min="35" max="16384" width="9.140625" style="1" hidden="1"/>
  </cols>
  <sheetData>
    <row r="1" spans="1:31" ht="5.0999999999999996" customHeight="1" x14ac:dyDescent="0.25"/>
    <row r="2" spans="1:31" x14ac:dyDescent="0.25">
      <c r="B2" s="7"/>
    </row>
    <row r="3" spans="1:31" s="164" customFormat="1" x14ac:dyDescent="0.25">
      <c r="B3" s="165"/>
      <c r="C3" s="166"/>
      <c r="D3" s="8">
        <v>40999</v>
      </c>
      <c r="E3" s="8">
        <f>EOMONTH(D3,3)</f>
        <v>41090</v>
      </c>
      <c r="F3" s="8">
        <f t="shared" ref="F3:Y3" si="0">EOMONTH(E3,3)</f>
        <v>41182</v>
      </c>
      <c r="G3" s="8">
        <f t="shared" si="0"/>
        <v>41274</v>
      </c>
      <c r="H3" s="8">
        <f t="shared" si="0"/>
        <v>41364</v>
      </c>
      <c r="I3" s="8">
        <f t="shared" si="0"/>
        <v>41455</v>
      </c>
      <c r="J3" s="8">
        <f t="shared" si="0"/>
        <v>41547</v>
      </c>
      <c r="K3" s="8">
        <f t="shared" si="0"/>
        <v>41639</v>
      </c>
      <c r="L3" s="8">
        <f t="shared" si="0"/>
        <v>41729</v>
      </c>
      <c r="M3" s="8">
        <f t="shared" si="0"/>
        <v>41820</v>
      </c>
      <c r="N3" s="8">
        <f t="shared" si="0"/>
        <v>41912</v>
      </c>
      <c r="O3" s="8">
        <f t="shared" si="0"/>
        <v>42004</v>
      </c>
      <c r="P3" s="8">
        <f t="shared" si="0"/>
        <v>42094</v>
      </c>
      <c r="Q3" s="8">
        <f t="shared" si="0"/>
        <v>42185</v>
      </c>
      <c r="R3" s="8">
        <f t="shared" si="0"/>
        <v>42277</v>
      </c>
      <c r="S3" s="8">
        <f t="shared" si="0"/>
        <v>42369</v>
      </c>
      <c r="T3" s="8">
        <f t="shared" si="0"/>
        <v>42460</v>
      </c>
      <c r="U3" s="8">
        <f t="shared" si="0"/>
        <v>42551</v>
      </c>
      <c r="V3" s="8">
        <f t="shared" si="0"/>
        <v>42643</v>
      </c>
      <c r="W3" s="8">
        <f t="shared" si="0"/>
        <v>42735</v>
      </c>
      <c r="X3" s="8">
        <f t="shared" si="0"/>
        <v>42825</v>
      </c>
      <c r="Y3" s="8">
        <f t="shared" si="0"/>
        <v>42916</v>
      </c>
      <c r="Z3" s="8"/>
      <c r="AA3" s="167"/>
      <c r="AB3" s="167"/>
    </row>
    <row r="4" spans="1:31" ht="17.25" x14ac:dyDescent="0.25">
      <c r="B4" s="9" t="s">
        <v>125</v>
      </c>
      <c r="J4" s="10"/>
    </row>
    <row r="5" spans="1:31" ht="5.0999999999999996" customHeight="1" x14ac:dyDescent="0.25">
      <c r="B5" s="9"/>
    </row>
    <row r="6" spans="1:31" ht="15.75" x14ac:dyDescent="0.25">
      <c r="B6" s="11" t="s">
        <v>0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4"/>
      <c r="AD6" s="4"/>
    </row>
    <row r="7" spans="1:31" ht="5.0999999999999996" customHeight="1" x14ac:dyDescent="0.25">
      <c r="B7" s="14"/>
      <c r="C7" s="15"/>
      <c r="D7" s="15"/>
      <c r="E7" s="15"/>
      <c r="F7" s="15"/>
      <c r="G7" s="15"/>
      <c r="H7" s="15"/>
      <c r="I7" s="15"/>
      <c r="J7" s="15"/>
      <c r="K7" s="16"/>
      <c r="L7" s="16"/>
      <c r="M7" s="16"/>
      <c r="N7" s="16"/>
      <c r="O7" s="16"/>
      <c r="P7" s="16"/>
      <c r="Q7" s="17"/>
      <c r="R7" s="17"/>
      <c r="S7" s="17"/>
      <c r="T7" s="17"/>
      <c r="U7" s="17"/>
      <c r="V7" s="17"/>
      <c r="W7" s="17"/>
      <c r="X7" s="17"/>
      <c r="Y7" s="17"/>
      <c r="Z7" s="18"/>
      <c r="AA7" s="19"/>
      <c r="AB7" s="19"/>
    </row>
    <row r="8" spans="1:31" x14ac:dyDescent="0.25">
      <c r="A8" s="20"/>
      <c r="B8" s="9" t="s">
        <v>1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2"/>
      <c r="AA8" s="23"/>
      <c r="AB8" s="23"/>
    </row>
    <row r="9" spans="1:31" ht="5.0999999999999996" customHeight="1" x14ac:dyDescent="0.25">
      <c r="B9" s="9"/>
      <c r="Q9" s="1"/>
      <c r="R9" s="1"/>
      <c r="S9" s="1"/>
      <c r="T9" s="1"/>
      <c r="U9" s="1"/>
      <c r="V9" s="1"/>
      <c r="W9" s="1"/>
      <c r="X9" s="1"/>
    </row>
    <row r="10" spans="1:31" x14ac:dyDescent="0.25">
      <c r="B10" s="24" t="s">
        <v>2</v>
      </c>
      <c r="C10" s="25"/>
      <c r="D10" s="26" t="str">
        <f>MONTH(D3)/3&amp;"кв "&amp;YEAR(D3)</f>
        <v>1кв 2012</v>
      </c>
      <c r="E10" s="26" t="str">
        <f t="shared" ref="E10:Y10" si="1">MONTH(E3)/3&amp;"кв "&amp;YEAR(E3)</f>
        <v>2кв 2012</v>
      </c>
      <c r="F10" s="26" t="str">
        <f t="shared" si="1"/>
        <v>3кв 2012</v>
      </c>
      <c r="G10" s="26" t="str">
        <f t="shared" si="1"/>
        <v>4кв 2012</v>
      </c>
      <c r="H10" s="26" t="str">
        <f t="shared" si="1"/>
        <v>1кв 2013</v>
      </c>
      <c r="I10" s="26" t="str">
        <f t="shared" si="1"/>
        <v>2кв 2013</v>
      </c>
      <c r="J10" s="26" t="str">
        <f t="shared" si="1"/>
        <v>3кв 2013</v>
      </c>
      <c r="K10" s="26" t="str">
        <f t="shared" si="1"/>
        <v>4кв 2013</v>
      </c>
      <c r="L10" s="26" t="str">
        <f t="shared" si="1"/>
        <v>1кв 2014</v>
      </c>
      <c r="M10" s="26" t="str">
        <f t="shared" si="1"/>
        <v>2кв 2014</v>
      </c>
      <c r="N10" s="26" t="str">
        <f t="shared" si="1"/>
        <v>3кв 2014</v>
      </c>
      <c r="O10" s="26" t="str">
        <f t="shared" si="1"/>
        <v>4кв 2014</v>
      </c>
      <c r="P10" s="26" t="str">
        <f t="shared" si="1"/>
        <v>1кв 2015</v>
      </c>
      <c r="Q10" s="26" t="str">
        <f t="shared" si="1"/>
        <v>2кв 2015</v>
      </c>
      <c r="R10" s="26" t="str">
        <f t="shared" si="1"/>
        <v>3кв 2015</v>
      </c>
      <c r="S10" s="26" t="str">
        <f t="shared" si="1"/>
        <v>4кв 2015</v>
      </c>
      <c r="T10" s="26" t="str">
        <f t="shared" si="1"/>
        <v>1кв 2016</v>
      </c>
      <c r="U10" s="26" t="str">
        <f t="shared" si="1"/>
        <v>2кв 2016</v>
      </c>
      <c r="V10" s="26" t="str">
        <f t="shared" si="1"/>
        <v>3кв 2016</v>
      </c>
      <c r="W10" s="26" t="str">
        <f t="shared" si="1"/>
        <v>4кв 2016</v>
      </c>
      <c r="X10" s="26" t="str">
        <f t="shared" si="1"/>
        <v>1кв 2017</v>
      </c>
      <c r="Y10" s="27" t="str">
        <f t="shared" si="1"/>
        <v>2кв 2017</v>
      </c>
      <c r="Z10" s="28"/>
      <c r="AA10" s="29" t="s">
        <v>3</v>
      </c>
      <c r="AB10" s="29" t="s">
        <v>4</v>
      </c>
    </row>
    <row r="11" spans="1:31" x14ac:dyDescent="0.25">
      <c r="B11" s="30" t="s">
        <v>128</v>
      </c>
      <c r="D11" s="31">
        <v>3.6347783773730002</v>
      </c>
      <c r="E11" s="31">
        <v>3.8425054575550002</v>
      </c>
      <c r="F11" s="31">
        <v>3.771578137580001</v>
      </c>
      <c r="G11" s="31">
        <v>3.6741438399300002</v>
      </c>
      <c r="H11" s="31">
        <v>3.7540511515900001</v>
      </c>
      <c r="I11" s="31">
        <v>3.7620423785600008</v>
      </c>
      <c r="J11" s="31">
        <v>3.8662862749050002</v>
      </c>
      <c r="K11" s="31">
        <v>4.0640358628750004</v>
      </c>
      <c r="L11" s="31">
        <v>3.9090204453032502</v>
      </c>
      <c r="M11" s="31">
        <v>3.7725097070078997</v>
      </c>
      <c r="N11" s="31">
        <v>4.1313452203870993</v>
      </c>
      <c r="O11" s="31">
        <v>4.1084834531166008</v>
      </c>
      <c r="P11" s="31">
        <v>3.8741256032220996</v>
      </c>
      <c r="Q11" s="32">
        <v>4.0489612188985991</v>
      </c>
      <c r="R11" s="32">
        <v>4.0790683633509008</v>
      </c>
      <c r="S11" s="32">
        <v>3.8641184414635998</v>
      </c>
      <c r="T11" s="32">
        <v>3.9946483110771003</v>
      </c>
      <c r="U11" s="32">
        <v>4.2275012812801505</v>
      </c>
      <c r="V11" s="32">
        <v>4.0442757362673003</v>
      </c>
      <c r="W11" s="32">
        <v>4.1717831431042995</v>
      </c>
      <c r="X11" s="32">
        <v>4.1516558877203007</v>
      </c>
      <c r="Y11" s="33">
        <v>4.0820881626316003</v>
      </c>
      <c r="Z11" s="34"/>
      <c r="AA11" s="35">
        <f ca="1">OFFSET(Z11,0,-1)/OFFSET(Z11,0,-2)-1</f>
        <v>-1.6756621206123201E-2</v>
      </c>
      <c r="AB11" s="35">
        <f ca="1">OFFSET(Z11,0,-1)/OFFSET(Z11,0,-5)-1</f>
        <v>-3.4396942537298747E-2</v>
      </c>
    </row>
    <row r="12" spans="1:31" x14ac:dyDescent="0.25">
      <c r="B12" s="30" t="s">
        <v>127</v>
      </c>
      <c r="D12" s="31">
        <v>3.6347783773730002</v>
      </c>
      <c r="E12" s="31">
        <v>3.8425054575550002</v>
      </c>
      <c r="F12" s="31">
        <v>3.771578137580001</v>
      </c>
      <c r="G12" s="31">
        <v>3.6741438399300002</v>
      </c>
      <c r="H12" s="31">
        <v>3.7540511515900001</v>
      </c>
      <c r="I12" s="31">
        <v>3.7620423785600008</v>
      </c>
      <c r="J12" s="31">
        <v>3.8662862749050002</v>
      </c>
      <c r="K12" s="31">
        <v>4.0862490128750002</v>
      </c>
      <c r="L12" s="31">
        <v>3.9561253552562503</v>
      </c>
      <c r="M12" s="31">
        <v>3.8264279402518997</v>
      </c>
      <c r="N12" s="31">
        <v>4.1746409973870993</v>
      </c>
      <c r="O12" s="31">
        <v>4.1513042831166009</v>
      </c>
      <c r="P12" s="31">
        <v>3.9312035742220997</v>
      </c>
      <c r="Q12" s="32">
        <v>4.1031993328985994</v>
      </c>
      <c r="R12" s="32">
        <v>4.1213265493509006</v>
      </c>
      <c r="S12" s="32">
        <v>3.9041813114635997</v>
      </c>
      <c r="T12" s="32">
        <v>4.0435538610771005</v>
      </c>
      <c r="U12" s="32">
        <v>4.2831263712801508</v>
      </c>
      <c r="V12" s="32">
        <v>4.0916812272673004</v>
      </c>
      <c r="W12" s="32">
        <v>4.2230559531042999</v>
      </c>
      <c r="X12" s="32">
        <v>4.2102636087203003</v>
      </c>
      <c r="Y12" s="33">
        <v>4.1439772906316001</v>
      </c>
      <c r="Z12" s="34"/>
      <c r="AA12" s="35">
        <f ca="1">OFFSET(Z12,0,-1)/OFFSET(Z12,0,-2)-1</f>
        <v>-1.5743982859269923E-2</v>
      </c>
      <c r="AB12" s="35">
        <f ca="1">OFFSET(Z12,0,-1)/OFFSET(Z12,0,-5)-1</f>
        <v>-3.2487736430471315E-2</v>
      </c>
    </row>
    <row r="13" spans="1:31" ht="15" customHeight="1" x14ac:dyDescent="0.25">
      <c r="B13" s="30" t="s">
        <v>129</v>
      </c>
      <c r="D13" s="36">
        <v>0.93919133419133405</v>
      </c>
      <c r="E13" s="36">
        <v>0.96230045665621633</v>
      </c>
      <c r="F13" s="36">
        <v>0.96282828594199643</v>
      </c>
      <c r="G13" s="36">
        <v>0.93951056143399003</v>
      </c>
      <c r="H13" s="36">
        <v>0.93570196176444875</v>
      </c>
      <c r="I13" s="36">
        <v>0.94027231053570992</v>
      </c>
      <c r="J13" s="36">
        <v>0.95713909326307955</v>
      </c>
      <c r="K13" s="36">
        <v>0.95841863851279241</v>
      </c>
      <c r="L13" s="36">
        <v>0.93198777585071446</v>
      </c>
      <c r="M13" s="36">
        <v>0.93540613513839732</v>
      </c>
      <c r="N13" s="36">
        <v>0.95590253131425362</v>
      </c>
      <c r="O13" s="36">
        <v>0.96628367527076242</v>
      </c>
      <c r="P13" s="36">
        <v>0.93724755058253584</v>
      </c>
      <c r="Q13" s="37">
        <v>0.93306783493208578</v>
      </c>
      <c r="R13" s="37">
        <v>0.92272496798858583</v>
      </c>
      <c r="S13" s="37">
        <v>0.91477671703264285</v>
      </c>
      <c r="T13" s="37">
        <v>0.9240445483084464</v>
      </c>
      <c r="U13" s="37">
        <v>0.97204477027765901</v>
      </c>
      <c r="V13" s="37">
        <v>0.95310736256911788</v>
      </c>
      <c r="W13" s="37">
        <v>0.94411882036782202</v>
      </c>
      <c r="X13" s="37">
        <v>0.9549588199854695</v>
      </c>
      <c r="Y13" s="38">
        <v>0.97990926220953534</v>
      </c>
      <c r="Z13" s="39"/>
      <c r="AA13" s="40">
        <f ca="1">(OFFSET(Z13,0,-1)-OFFSET(Z13,0,-2))*100</f>
        <v>2.4950442224065839</v>
      </c>
      <c r="AB13" s="40">
        <f ca="1">(OFFSET(Z13,0,-1)-OFFSET(Z13,0,-5))*100</f>
        <v>0.78644919318763273</v>
      </c>
      <c r="AE13" s="41"/>
    </row>
    <row r="14" spans="1:31" ht="15" customHeight="1" x14ac:dyDescent="0.25">
      <c r="B14" s="42" t="s">
        <v>5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2"/>
      <c r="R14" s="32"/>
      <c r="S14" s="32"/>
      <c r="T14" s="32"/>
      <c r="U14" s="32"/>
      <c r="V14" s="32"/>
      <c r="W14" s="32"/>
      <c r="X14" s="32"/>
      <c r="Y14" s="33"/>
      <c r="Z14" s="34"/>
      <c r="AA14" s="43"/>
      <c r="AB14" s="44"/>
    </row>
    <row r="15" spans="1:31" ht="17.25" x14ac:dyDescent="0.25">
      <c r="B15" s="45" t="s">
        <v>6</v>
      </c>
      <c r="D15" s="31">
        <v>1.1113733459999999</v>
      </c>
      <c r="E15" s="31">
        <v>0.99919214578095994</v>
      </c>
      <c r="F15" s="31">
        <v>1.1841847606293356</v>
      </c>
      <c r="G15" s="31">
        <v>1.2818568820454397</v>
      </c>
      <c r="H15" s="31">
        <v>1.172712854772</v>
      </c>
      <c r="I15" s="31">
        <v>1.0284018884136004</v>
      </c>
      <c r="J15" s="31">
        <v>0.82366697393439969</v>
      </c>
      <c r="K15" s="31">
        <v>1.3389724841802897</v>
      </c>
      <c r="L15" s="31">
        <v>1.3879529169693998</v>
      </c>
      <c r="M15" s="31">
        <v>1.0613945590542497</v>
      </c>
      <c r="N15" s="31">
        <v>1.0203710805775001</v>
      </c>
      <c r="O15" s="31">
        <v>1.4278934234825005</v>
      </c>
      <c r="P15" s="31">
        <v>1.6255186227982978</v>
      </c>
      <c r="Q15" s="32">
        <v>1.4269450151082996</v>
      </c>
      <c r="R15" s="32">
        <v>1.3621501874389483</v>
      </c>
      <c r="S15" s="32">
        <v>1.6213220698855986</v>
      </c>
      <c r="T15" s="32">
        <v>1.5562557608961456</v>
      </c>
      <c r="U15" s="32">
        <v>1.3626679131597983</v>
      </c>
      <c r="V15" s="32">
        <v>1.4429618648264004</v>
      </c>
      <c r="W15" s="32">
        <v>1.352167622109453</v>
      </c>
      <c r="X15" s="32">
        <v>1.2359026230278993</v>
      </c>
      <c r="Y15" s="33">
        <v>1.2565200017579505</v>
      </c>
      <c r="Z15" s="34"/>
      <c r="AA15" s="35">
        <f ca="1">OFFSET(Z15,0,-1)/OFFSET(Z15,0,-2)-1</f>
        <v>1.6682041405122749E-2</v>
      </c>
      <c r="AB15" s="35">
        <f ca="1">OFFSET(Z15,0,-1)/OFFSET(Z15,0,-5)-1</f>
        <v>-7.7897123999719486E-2</v>
      </c>
    </row>
    <row r="16" spans="1:31" x14ac:dyDescent="0.25">
      <c r="B16" s="45" t="s">
        <v>7</v>
      </c>
      <c r="D16" s="31">
        <v>2.7608578736847211</v>
      </c>
      <c r="E16" s="31">
        <v>2.8188665918782476</v>
      </c>
      <c r="F16" s="31">
        <v>2.6320487589865778</v>
      </c>
      <c r="G16" s="31">
        <v>2.3965548358933648</v>
      </c>
      <c r="H16" s="31">
        <v>2.590595242762741</v>
      </c>
      <c r="I16" s="31">
        <v>2.7451286908839987</v>
      </c>
      <c r="J16" s="31">
        <v>2.9003569312183992</v>
      </c>
      <c r="K16" s="31">
        <v>2.2281096273750998</v>
      </c>
      <c r="L16" s="31">
        <v>2.5039297199178998</v>
      </c>
      <c r="M16" s="31">
        <v>2.7725520297024997</v>
      </c>
      <c r="N16" s="31">
        <v>2.5579134356491005</v>
      </c>
      <c r="O16" s="31">
        <v>2.4146995667149502</v>
      </c>
      <c r="P16" s="31">
        <v>2.3322472574573996</v>
      </c>
      <c r="Q16" s="32">
        <v>2.5846365409007497</v>
      </c>
      <c r="R16" s="32">
        <v>2.7606090178099487</v>
      </c>
      <c r="S16" s="32">
        <v>2.1155064098846985</v>
      </c>
      <c r="T16" s="32">
        <v>2.5700470197592487</v>
      </c>
      <c r="U16" s="32">
        <v>2.5810252224170989</v>
      </c>
      <c r="V16" s="32">
        <v>2.7766717554208977</v>
      </c>
      <c r="W16" s="32">
        <v>2.2830194958675998</v>
      </c>
      <c r="X16" s="32">
        <v>2.4426812732964498</v>
      </c>
      <c r="Y16" s="33">
        <v>2.8966778921859992</v>
      </c>
      <c r="Z16" s="34"/>
      <c r="AA16" s="35">
        <f ca="1">OFFSET(Z16,0,-1)/OFFSET(Z16,0,-2)-1</f>
        <v>0.18585994982344611</v>
      </c>
      <c r="AB16" s="35">
        <f ca="1">OFFSET(Z16,0,-1)/OFFSET(Z16,0,-5)-1</f>
        <v>0.1222973983467297</v>
      </c>
    </row>
    <row r="17" spans="2:29" x14ac:dyDescent="0.25">
      <c r="B17" s="46" t="s">
        <v>8</v>
      </c>
      <c r="D17" s="31">
        <v>2.3710580906847212</v>
      </c>
      <c r="E17" s="31">
        <v>2.3481997298782478</v>
      </c>
      <c r="F17" s="31">
        <v>2.1873899389865779</v>
      </c>
      <c r="G17" s="31">
        <v>1.995863025893365</v>
      </c>
      <c r="H17" s="31">
        <v>2.1605757037627411</v>
      </c>
      <c r="I17" s="31">
        <v>2.2771030508839987</v>
      </c>
      <c r="J17" s="31">
        <v>2.3650332922183992</v>
      </c>
      <c r="K17" s="31">
        <v>1.6794500603750999</v>
      </c>
      <c r="L17" s="31">
        <v>1.9364057859179</v>
      </c>
      <c r="M17" s="31">
        <v>2.1176698357024999</v>
      </c>
      <c r="N17" s="31">
        <v>2.0147288536491001</v>
      </c>
      <c r="O17" s="31">
        <v>1.8445306717149503</v>
      </c>
      <c r="P17" s="31">
        <v>1.8162941484573998</v>
      </c>
      <c r="Q17" s="32">
        <v>1.9817614199007498</v>
      </c>
      <c r="R17" s="32">
        <v>2.1670309648099488</v>
      </c>
      <c r="S17" s="32">
        <v>1.7389276268846985</v>
      </c>
      <c r="T17" s="32">
        <v>2.0541693187592487</v>
      </c>
      <c r="U17" s="32">
        <v>2.114566438417099</v>
      </c>
      <c r="V17" s="32">
        <v>2.1007231044208976</v>
      </c>
      <c r="W17" s="32">
        <v>1.7459453178675994</v>
      </c>
      <c r="X17" s="32">
        <v>2.0294876112964495</v>
      </c>
      <c r="Y17" s="33">
        <v>2.1871115911859991</v>
      </c>
      <c r="Z17" s="34"/>
      <c r="AA17" s="35">
        <f ca="1">OFFSET(Z17,0,-1)/OFFSET(Z17,0,-2)-1</f>
        <v>7.7666884494485E-2</v>
      </c>
      <c r="AB17" s="35">
        <f ca="1">OFFSET(Z17,0,-1)/OFFSET(Z17,0,-5)-1</f>
        <v>3.4307341425131588E-2</v>
      </c>
    </row>
    <row r="18" spans="2:29" x14ac:dyDescent="0.25">
      <c r="B18" s="46" t="s">
        <v>9</v>
      </c>
      <c r="D18" s="31">
        <v>0.38979978300000001</v>
      </c>
      <c r="E18" s="31">
        <v>0.47066686199999991</v>
      </c>
      <c r="F18" s="31">
        <v>0.44465882000000001</v>
      </c>
      <c r="G18" s="31">
        <v>0.40069180999999993</v>
      </c>
      <c r="H18" s="31">
        <v>0.4300195389999999</v>
      </c>
      <c r="I18" s="31">
        <v>0.46802564000000002</v>
      </c>
      <c r="J18" s="31">
        <v>0.53532363900000002</v>
      </c>
      <c r="K18" s="31">
        <v>0.54865956699999985</v>
      </c>
      <c r="L18" s="31">
        <v>0.5675239339999999</v>
      </c>
      <c r="M18" s="31">
        <v>0.65488219399999992</v>
      </c>
      <c r="N18" s="31">
        <v>0.54318458200000019</v>
      </c>
      <c r="O18" s="31">
        <v>0.57016889500000012</v>
      </c>
      <c r="P18" s="31">
        <v>0.51595310899999991</v>
      </c>
      <c r="Q18" s="32">
        <v>0.60287512099999996</v>
      </c>
      <c r="R18" s="32">
        <v>0.59357805299999988</v>
      </c>
      <c r="S18" s="32">
        <v>0.37657878299999992</v>
      </c>
      <c r="T18" s="32">
        <v>0.51587770100000008</v>
      </c>
      <c r="U18" s="32">
        <v>0.46645878399999996</v>
      </c>
      <c r="V18" s="32">
        <v>0.6759486509999999</v>
      </c>
      <c r="W18" s="32">
        <v>0.53707417800000024</v>
      </c>
      <c r="X18" s="32">
        <v>0.41319366200000041</v>
      </c>
      <c r="Y18" s="33">
        <v>0.70956630100000018</v>
      </c>
      <c r="Z18" s="34"/>
      <c r="AA18" s="35">
        <f ca="1">OFFSET(Z18,0,-1)/OFFSET(Z18,0,-2)-1</f>
        <v>0.71727295516938372</v>
      </c>
      <c r="AB18" s="35">
        <f ca="1">OFFSET(Z18,0,-1)/OFFSET(Z18,0,-5)-1</f>
        <v>0.52117684421181409</v>
      </c>
    </row>
    <row r="19" spans="2:29" x14ac:dyDescent="0.25">
      <c r="B19" s="42" t="s">
        <v>10</v>
      </c>
      <c r="C19" s="47"/>
      <c r="D19" s="48">
        <f>SUM(D15:D16)</f>
        <v>3.8722312196847213</v>
      </c>
      <c r="E19" s="48">
        <f t="shared" ref="E19:Y19" si="2">SUM(E15:E16)</f>
        <v>3.8180587376592077</v>
      </c>
      <c r="F19" s="48">
        <f t="shared" si="2"/>
        <v>3.8162335196159134</v>
      </c>
      <c r="G19" s="48">
        <f t="shared" si="2"/>
        <v>3.6784117179388045</v>
      </c>
      <c r="H19" s="48">
        <f t="shared" si="2"/>
        <v>3.763308097534741</v>
      </c>
      <c r="I19" s="48">
        <f t="shared" si="2"/>
        <v>3.7735305792975993</v>
      </c>
      <c r="J19" s="48">
        <f t="shared" si="2"/>
        <v>3.7240239051527988</v>
      </c>
      <c r="K19" s="48">
        <f t="shared" si="2"/>
        <v>3.5670821115553895</v>
      </c>
      <c r="L19" s="48">
        <f t="shared" si="2"/>
        <v>3.8918826368872996</v>
      </c>
      <c r="M19" s="48">
        <f t="shared" si="2"/>
        <v>3.8339465887567492</v>
      </c>
      <c r="N19" s="48">
        <f t="shared" si="2"/>
        <v>3.5782845162266006</v>
      </c>
      <c r="O19" s="48">
        <f t="shared" si="2"/>
        <v>3.8425929901974509</v>
      </c>
      <c r="P19" s="48">
        <f t="shared" si="2"/>
        <v>3.9577658802556974</v>
      </c>
      <c r="Q19" s="49">
        <f t="shared" si="2"/>
        <v>4.0115815560090491</v>
      </c>
      <c r="R19" s="49">
        <f t="shared" si="2"/>
        <v>4.1227592052488973</v>
      </c>
      <c r="S19" s="49">
        <f t="shared" si="2"/>
        <v>3.7368284797702973</v>
      </c>
      <c r="T19" s="49">
        <f t="shared" si="2"/>
        <v>4.1263027806553945</v>
      </c>
      <c r="U19" s="49">
        <f t="shared" si="2"/>
        <v>3.9436931355768969</v>
      </c>
      <c r="V19" s="49">
        <f t="shared" si="2"/>
        <v>4.2196336202472979</v>
      </c>
      <c r="W19" s="49">
        <f t="shared" si="2"/>
        <v>3.6351871179770527</v>
      </c>
      <c r="X19" s="49">
        <f t="shared" si="2"/>
        <v>3.6785838963243491</v>
      </c>
      <c r="Y19" s="50">
        <f t="shared" si="2"/>
        <v>4.1531978939439496</v>
      </c>
      <c r="Z19" s="51"/>
      <c r="AA19" s="52">
        <f ca="1">OFFSET(Z19,0,-1)/OFFSET(Z19,0,-2)-1</f>
        <v>0.12902084361697885</v>
      </c>
      <c r="AB19" s="52">
        <f ca="1">OFFSET(Z19,0,-1)/OFFSET(Z19,0,-5)-1</f>
        <v>5.3124001073274529E-2</v>
      </c>
      <c r="AC19" s="53"/>
    </row>
    <row r="20" spans="2:29" ht="17.25" x14ac:dyDescent="0.25">
      <c r="B20" s="45" t="s">
        <v>11</v>
      </c>
      <c r="D20" s="54">
        <v>0.58376433622906687</v>
      </c>
      <c r="E20" s="54">
        <v>0.61578970466876459</v>
      </c>
      <c r="F20" s="54">
        <v>0.57221021679923079</v>
      </c>
      <c r="G20" s="54">
        <v>0.57877990806634971</v>
      </c>
      <c r="H20" s="54">
        <v>0.60608410139591928</v>
      </c>
      <c r="I20" s="54">
        <v>0.62312447716677222</v>
      </c>
      <c r="J20" s="54">
        <v>0.68267226175296947</v>
      </c>
      <c r="K20" s="54">
        <v>0.56047999658488545</v>
      </c>
      <c r="L20" s="54">
        <v>0.65</v>
      </c>
      <c r="M20" s="54">
        <v>0.72</v>
      </c>
      <c r="N20" s="54">
        <v>0.76</v>
      </c>
      <c r="O20" s="54">
        <v>0.69</v>
      </c>
      <c r="P20" s="54">
        <v>0.6</v>
      </c>
      <c r="Q20" s="55">
        <v>0.69</v>
      </c>
      <c r="R20" s="55">
        <v>0.66</v>
      </c>
      <c r="S20" s="55">
        <v>0.62</v>
      </c>
      <c r="T20" s="55">
        <v>0.62</v>
      </c>
      <c r="U20" s="55">
        <v>0.65</v>
      </c>
      <c r="V20" s="55">
        <v>0.64</v>
      </c>
      <c r="W20" s="55">
        <v>0.65</v>
      </c>
      <c r="X20" s="55">
        <v>0.62</v>
      </c>
      <c r="Y20" s="38">
        <v>0.64</v>
      </c>
      <c r="Z20" s="56"/>
      <c r="AA20" s="40">
        <f ca="1">(OFFSET(Z20,0,-1)-OFFSET(Z20,0,-2))*100</f>
        <v>2.0000000000000018</v>
      </c>
      <c r="AB20" s="40">
        <f ca="1">(OFFSET(Z20,0,-1)-OFFSET(Z20,0,-5))*100</f>
        <v>-1.0000000000000009</v>
      </c>
    </row>
    <row r="21" spans="2:29" x14ac:dyDescent="0.25">
      <c r="B21" s="57" t="s">
        <v>12</v>
      </c>
      <c r="D21" s="54">
        <v>0.29080246171138602</v>
      </c>
      <c r="E21" s="54">
        <v>0.24455266179600341</v>
      </c>
      <c r="F21" s="54">
        <v>0.33202400835458468</v>
      </c>
      <c r="G21" s="54">
        <v>0.36293282926688675</v>
      </c>
      <c r="H21" s="54">
        <v>0.30123133997639578</v>
      </c>
      <c r="I21" s="54">
        <v>0.25135084453893697</v>
      </c>
      <c r="J21" s="54">
        <v>0.19192202875257489</v>
      </c>
      <c r="K21" s="54">
        <v>0.31436353769940584</v>
      </c>
      <c r="L21" s="54">
        <v>0.35</v>
      </c>
      <c r="M21" s="54">
        <v>0.28000000000000003</v>
      </c>
      <c r="N21" s="54">
        <v>0.24</v>
      </c>
      <c r="O21" s="54">
        <v>0.31000000000000005</v>
      </c>
      <c r="P21" s="54">
        <v>0.4</v>
      </c>
      <c r="Q21" s="55">
        <v>0.31000000000000005</v>
      </c>
      <c r="R21" s="55">
        <v>0.33999999999999997</v>
      </c>
      <c r="S21" s="55">
        <v>0.38</v>
      </c>
      <c r="T21" s="55">
        <v>0.38</v>
      </c>
      <c r="U21" s="55">
        <v>0.35</v>
      </c>
      <c r="V21" s="55">
        <v>0.36</v>
      </c>
      <c r="W21" s="55">
        <v>0.35</v>
      </c>
      <c r="X21" s="55">
        <v>0.38</v>
      </c>
      <c r="Y21" s="38">
        <v>0.36</v>
      </c>
      <c r="Z21" s="58"/>
      <c r="AA21" s="40">
        <f ca="1">(OFFSET(Z21,0,-1)-OFFSET(Z21,0,-2))*100</f>
        <v>-2.0000000000000018</v>
      </c>
      <c r="AB21" s="40">
        <f ca="1">(OFFSET(Z21,0,-1)-OFFSET(Z21,0,-5))*100</f>
        <v>1.0000000000000009</v>
      </c>
    </row>
    <row r="22" spans="2:29" ht="33.75" customHeight="1" x14ac:dyDescent="0.25">
      <c r="B22" s="59" t="s">
        <v>13</v>
      </c>
      <c r="D22" s="31">
        <v>0.71183509099999975</v>
      </c>
      <c r="E22" s="31">
        <v>0.75083991800000005</v>
      </c>
      <c r="F22" s="31">
        <v>0.49824641999999991</v>
      </c>
      <c r="G22" s="31">
        <v>0.63838527999999972</v>
      </c>
      <c r="H22" s="31">
        <v>0.5128323100000004</v>
      </c>
      <c r="I22" s="31">
        <v>0.61634506900000019</v>
      </c>
      <c r="J22" s="31">
        <v>0.93306990999999995</v>
      </c>
      <c r="K22" s="31">
        <v>0.78300966999999899</v>
      </c>
      <c r="L22" s="31">
        <v>0.96305687999999978</v>
      </c>
      <c r="M22" s="31">
        <v>0.88433147299999937</v>
      </c>
      <c r="N22" s="31">
        <v>1.1450898600000001</v>
      </c>
      <c r="O22" s="31">
        <v>1.0776099400000001</v>
      </c>
      <c r="P22" s="31">
        <v>0.82550378000000002</v>
      </c>
      <c r="Q22" s="32">
        <v>1.1392476800000002</v>
      </c>
      <c r="R22" s="32">
        <v>0.9717173899999999</v>
      </c>
      <c r="S22" s="32">
        <v>0.89292393999999986</v>
      </c>
      <c r="T22" s="32">
        <v>0.76777998000000014</v>
      </c>
      <c r="U22" s="32">
        <v>1.2616321099999999</v>
      </c>
      <c r="V22" s="32">
        <v>1.0150620699999999</v>
      </c>
      <c r="W22" s="32">
        <v>0.91545435999999991</v>
      </c>
      <c r="X22" s="32">
        <v>1.17994014</v>
      </c>
      <c r="Y22" s="33">
        <v>1.2696489999999998</v>
      </c>
      <c r="Z22" s="34"/>
      <c r="AA22" s="35">
        <f ca="1">OFFSET(Z22,0,-1)/OFFSET(Z22,0,-2)-1</f>
        <v>7.6028314453307599E-2</v>
      </c>
      <c r="AB22" s="35">
        <f ca="1">OFFSET(Z22,0,-1)/OFFSET(Z22,0,-5)-1</f>
        <v>6.3543801211589646E-3</v>
      </c>
    </row>
    <row r="23" spans="2:29" x14ac:dyDescent="0.25">
      <c r="B23" s="42" t="s">
        <v>14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2"/>
      <c r="R23" s="32"/>
      <c r="S23" s="32"/>
      <c r="T23" s="32"/>
      <c r="U23" s="32"/>
      <c r="V23" s="32"/>
      <c r="W23" s="32"/>
      <c r="X23" s="32"/>
      <c r="Y23" s="33"/>
      <c r="Z23" s="34"/>
      <c r="AA23" s="43"/>
      <c r="AB23" s="43"/>
    </row>
    <row r="24" spans="2:29" x14ac:dyDescent="0.25">
      <c r="B24" s="45" t="s">
        <v>15</v>
      </c>
      <c r="D24" s="31">
        <v>3.0523806539999998</v>
      </c>
      <c r="E24" s="31">
        <v>2.9737982759999992</v>
      </c>
      <c r="F24" s="31">
        <v>2.9644416350000746</v>
      </c>
      <c r="G24" s="31">
        <v>3.0968754860000045</v>
      </c>
      <c r="H24" s="31">
        <v>2.9657109060000004</v>
      </c>
      <c r="I24" s="31">
        <v>2.9988327839999993</v>
      </c>
      <c r="J24" s="31">
        <v>3.1436529669999995</v>
      </c>
      <c r="K24" s="31">
        <v>2.7300186999999987</v>
      </c>
      <c r="L24" s="31">
        <v>3.1606873839999996</v>
      </c>
      <c r="M24" s="31">
        <v>2.9059764279999993</v>
      </c>
      <c r="N24" s="31">
        <v>3.0319755040000009</v>
      </c>
      <c r="O24" s="31">
        <v>3.1611259230000002</v>
      </c>
      <c r="P24" s="31">
        <v>3.2090919349999982</v>
      </c>
      <c r="Q24" s="31">
        <v>3.1320288009999993</v>
      </c>
      <c r="R24" s="31">
        <v>3.4374239859999975</v>
      </c>
      <c r="S24" s="31">
        <v>3.2503677729999976</v>
      </c>
      <c r="T24" s="31">
        <v>3.2416855589999938</v>
      </c>
      <c r="U24" s="31">
        <v>3.2510146859999982</v>
      </c>
      <c r="V24" s="31">
        <v>3.3019981429999983</v>
      </c>
      <c r="W24" s="31">
        <v>2.8958514700000024</v>
      </c>
      <c r="X24" s="31">
        <v>3.0736776139999988</v>
      </c>
      <c r="Y24" s="33">
        <v>3.2860878239999991</v>
      </c>
      <c r="Z24" s="34"/>
      <c r="AA24" s="35">
        <f ca="1">OFFSET(Z24,0,-1)/OFFSET(Z24,0,-2)-1</f>
        <v>6.9106209783522221E-2</v>
      </c>
      <c r="AB24" s="35">
        <f ca="1">OFFSET(Z24,0,-1)/OFFSET(Z24,0,-5)-1</f>
        <v>1.0788366521701009E-2</v>
      </c>
    </row>
    <row r="25" spans="2:29" x14ac:dyDescent="0.25">
      <c r="B25" s="45" t="s">
        <v>16</v>
      </c>
      <c r="D25" s="31">
        <v>0.38821230600000006</v>
      </c>
      <c r="E25" s="31">
        <v>0.47460991999999991</v>
      </c>
      <c r="F25" s="31">
        <v>0.44465882000000007</v>
      </c>
      <c r="G25" s="31">
        <v>0.40069190999999993</v>
      </c>
      <c r="H25" s="31">
        <v>0.43001953499999995</v>
      </c>
      <c r="I25" s="31">
        <v>0.46912007</v>
      </c>
      <c r="J25" s="31">
        <v>0.56978088900000001</v>
      </c>
      <c r="K25" s="31">
        <v>0.6331644689999999</v>
      </c>
      <c r="L25" s="31">
        <v>0.65368594399999991</v>
      </c>
      <c r="M25" s="31">
        <v>0.73871987399999994</v>
      </c>
      <c r="N25" s="31">
        <v>0.60826012200000013</v>
      </c>
      <c r="O25" s="31">
        <v>0.63545590500000004</v>
      </c>
      <c r="P25" s="31">
        <v>0.56834923299999984</v>
      </c>
      <c r="Q25" s="31">
        <v>0.67488882499999991</v>
      </c>
      <c r="R25" s="31">
        <v>0.63784378099999994</v>
      </c>
      <c r="S25" s="31">
        <v>0.49407478299999991</v>
      </c>
      <c r="T25" s="31">
        <v>0.62486863500000034</v>
      </c>
      <c r="U25" s="31">
        <v>0.63545498999999983</v>
      </c>
      <c r="V25" s="31">
        <v>0.86872610199999989</v>
      </c>
      <c r="W25" s="31">
        <v>0.67814845100000032</v>
      </c>
      <c r="X25" s="31">
        <v>0.47307204800000041</v>
      </c>
      <c r="Y25" s="33">
        <v>0.93519664700000038</v>
      </c>
      <c r="Z25" s="34"/>
      <c r="AA25" s="35">
        <f ca="1">OFFSET(Z25,0,-1)/OFFSET(Z25,0,-2)-1</f>
        <v>0.97685881242342942</v>
      </c>
      <c r="AB25" s="35">
        <f ca="1">OFFSET(Z25,0,-1)/OFFSET(Z25,0,-5)-1</f>
        <v>0.47169612595221055</v>
      </c>
    </row>
    <row r="26" spans="2:29" x14ac:dyDescent="0.25">
      <c r="B26" s="45" t="s">
        <v>17</v>
      </c>
      <c r="D26" s="31">
        <v>3.4821057040000003</v>
      </c>
      <c r="E26" s="31">
        <v>3.9098626789999997</v>
      </c>
      <c r="F26" s="31">
        <v>3.7770000000000001</v>
      </c>
      <c r="G26" s="31">
        <v>4.6657698600000002</v>
      </c>
      <c r="H26" s="31">
        <v>3.7469471359999997</v>
      </c>
      <c r="I26" s="31">
        <v>3.863236675</v>
      </c>
      <c r="J26" s="31">
        <v>3.8603455400000004</v>
      </c>
      <c r="K26" s="31">
        <v>3.9637994499999998</v>
      </c>
      <c r="L26" s="31">
        <v>3.87116098</v>
      </c>
      <c r="M26" s="31">
        <v>4.0035305499999998</v>
      </c>
      <c r="N26" s="31">
        <v>3.9699508000000003</v>
      </c>
      <c r="O26" s="31">
        <v>4.3647526970000001</v>
      </c>
      <c r="P26" s="31">
        <v>3.8579988380199999</v>
      </c>
      <c r="Q26" s="31">
        <v>4.3197449700000004</v>
      </c>
      <c r="R26" s="31">
        <v>4.3520990560000001</v>
      </c>
      <c r="S26" s="31">
        <v>4.4846261250000001</v>
      </c>
      <c r="T26" s="31">
        <v>4.3026465099999998</v>
      </c>
      <c r="U26" s="31">
        <v>3.9887798529999996</v>
      </c>
      <c r="V26" s="31">
        <v>4.6361638340000013</v>
      </c>
      <c r="W26" s="31">
        <v>4.34512535</v>
      </c>
      <c r="X26" s="31">
        <v>4.1274177400000003</v>
      </c>
      <c r="Y26" s="33">
        <v>4.3920553400000006</v>
      </c>
      <c r="Z26" s="34"/>
      <c r="AA26" s="35">
        <f ca="1">OFFSET(Z26,0,-1)/OFFSET(Z26,0,-2)-1</f>
        <v>6.411698952478706E-2</v>
      </c>
      <c r="AB26" s="35">
        <f ca="1">OFFSET(Z26,0,-1)/OFFSET(Z26,0,-5)-1</f>
        <v>0.10110246788794175</v>
      </c>
    </row>
    <row r="27" spans="2:29" x14ac:dyDescent="0.25">
      <c r="B27" s="45" t="s">
        <v>130</v>
      </c>
      <c r="D27" s="31">
        <v>0.43317419568471999</v>
      </c>
      <c r="E27" s="31">
        <v>0.48619484355547116</v>
      </c>
      <c r="F27" s="31">
        <v>0.41436576820799997</v>
      </c>
      <c r="G27" s="31">
        <v>0.40677541227420894</v>
      </c>
      <c r="H27" s="31">
        <v>0.47544117883920001</v>
      </c>
      <c r="I27" s="31">
        <v>0.43167872129759999</v>
      </c>
      <c r="J27" s="31">
        <v>0.45460461422880005</v>
      </c>
      <c r="K27" s="31">
        <v>0.45074787655539195</v>
      </c>
      <c r="L27" s="31">
        <v>0.45804911888729993</v>
      </c>
      <c r="M27" s="31">
        <v>0.54036796575674995</v>
      </c>
      <c r="N27" s="31">
        <v>0.53410005222660006</v>
      </c>
      <c r="O27" s="31">
        <v>0.48571571219745002</v>
      </c>
      <c r="P27" s="31">
        <v>0.4308722512557</v>
      </c>
      <c r="Q27" s="31">
        <v>0.48007788400904999</v>
      </c>
      <c r="R27" s="31">
        <v>0.49598338624889998</v>
      </c>
      <c r="S27" s="31">
        <v>0.35741671977029998</v>
      </c>
      <c r="T27" s="31">
        <v>0.46851826965540005</v>
      </c>
      <c r="U27" s="31">
        <v>0.5221727285769</v>
      </c>
      <c r="V27" s="31">
        <v>0.44412927224730003</v>
      </c>
      <c r="W27" s="31">
        <v>0.42112247097704997</v>
      </c>
      <c r="X27" s="31">
        <v>0.56158063632435007</v>
      </c>
      <c r="Y27" s="33">
        <v>0.55891547194394997</v>
      </c>
      <c r="Z27" s="34"/>
      <c r="AA27" s="35">
        <f ca="1">OFFSET(Z27,0,-1)/OFFSET(Z27,0,-2)-1</f>
        <v>-4.7458267041472491E-3</v>
      </c>
      <c r="AB27" s="35">
        <f ca="1">OFFSET(Z27,0,-1)/OFFSET(Z27,0,-5)-1</f>
        <v>7.0365113603666263E-2</v>
      </c>
    </row>
    <row r="28" spans="2:29" x14ac:dyDescent="0.25">
      <c r="B28" s="45" t="s">
        <v>74</v>
      </c>
      <c r="D28" s="31">
        <v>0.111716489</v>
      </c>
      <c r="E28" s="31">
        <v>8.7355980999999999E-2</v>
      </c>
      <c r="F28" s="31">
        <v>6.8210000000000007E-2</v>
      </c>
      <c r="G28" s="31">
        <v>2.4259999999999997E-2</v>
      </c>
      <c r="H28" s="31">
        <v>7.3075663999999999E-2</v>
      </c>
      <c r="I28" s="31">
        <v>9.4027999999999987E-2</v>
      </c>
      <c r="J28" s="31">
        <v>9.2172000000000004E-2</v>
      </c>
      <c r="K28" s="31">
        <v>9.0009000000000006E-2</v>
      </c>
      <c r="L28" s="31">
        <v>9.9516999999999994E-2</v>
      </c>
      <c r="M28" s="31">
        <v>0.103154703</v>
      </c>
      <c r="N28" s="31">
        <v>8.9646808000000008E-2</v>
      </c>
      <c r="O28" s="31">
        <v>0.105921</v>
      </c>
      <c r="P28" s="31">
        <v>0.10857015099999998</v>
      </c>
      <c r="Q28" s="31">
        <v>0.120974886</v>
      </c>
      <c r="R28" s="31">
        <v>9.4268201999999995E-2</v>
      </c>
      <c r="S28" s="31">
        <v>0.11119446399999998</v>
      </c>
      <c r="T28" s="31">
        <v>0.12130112700000001</v>
      </c>
      <c r="U28" s="31">
        <v>0.14122184099999999</v>
      </c>
      <c r="V28" s="31">
        <v>9.6864962999999915E-2</v>
      </c>
      <c r="W28" s="31">
        <v>0.12142706599999985</v>
      </c>
      <c r="X28" s="31">
        <v>0.13414877799999977</v>
      </c>
      <c r="Y28" s="33">
        <v>0.1122241009999999</v>
      </c>
      <c r="Z28" s="34"/>
      <c r="AA28" s="35">
        <f ca="1">OFFSET(Z28,0,-1)/OFFSET(Z28,0,-2)-1</f>
        <v>-0.16343553274857203</v>
      </c>
      <c r="AB28" s="35">
        <f ca="1">OFFSET(Z28,0,-1)/OFFSET(Z28,0,-5)-1</f>
        <v>-0.20533466916070087</v>
      </c>
    </row>
    <row r="29" spans="2:29" x14ac:dyDescent="0.25">
      <c r="B29" s="42" t="s">
        <v>18</v>
      </c>
      <c r="C29" s="47"/>
      <c r="D29" s="48">
        <v>0.58442114800000189</v>
      </c>
      <c r="E29" s="48">
        <v>0.55506921399999998</v>
      </c>
      <c r="F29" s="48">
        <v>0.43045031600000011</v>
      </c>
      <c r="G29" s="48">
        <v>0.38117587599999991</v>
      </c>
      <c r="H29" s="48">
        <v>0.4108918160069005</v>
      </c>
      <c r="I29" s="48">
        <v>0.41496608699999982</v>
      </c>
      <c r="J29" s="48">
        <v>0.39794133992400005</v>
      </c>
      <c r="K29" s="48">
        <v>0.480493108</v>
      </c>
      <c r="L29" s="48">
        <v>0.47243408799999975</v>
      </c>
      <c r="M29" s="48">
        <v>0.43087422000000009</v>
      </c>
      <c r="N29" s="48">
        <v>0.43251004199999971</v>
      </c>
      <c r="O29" s="48">
        <v>0.4719520538866932</v>
      </c>
      <c r="P29" s="48">
        <v>0.50601323699999989</v>
      </c>
      <c r="Q29" s="49">
        <v>0.57725510199999963</v>
      </c>
      <c r="R29" s="49">
        <v>0.46935030767538388</v>
      </c>
      <c r="S29" s="49">
        <v>0.43618507579680077</v>
      </c>
      <c r="T29" s="49">
        <v>0.52641308700000022</v>
      </c>
      <c r="U29" s="49">
        <v>0.61420852599999898</v>
      </c>
      <c r="V29" s="49">
        <v>0.48843760400000025</v>
      </c>
      <c r="W29" s="49">
        <v>0.517713486</v>
      </c>
      <c r="X29" s="49">
        <v>0.59896509200000003</v>
      </c>
      <c r="Y29" s="50">
        <v>0.5557528759999999</v>
      </c>
      <c r="Z29" s="51"/>
      <c r="AA29" s="52">
        <f ca="1">OFFSET(Z29,0,-1)/OFFSET(Z29,0,-2)-1</f>
        <v>-7.2144798715582104E-2</v>
      </c>
      <c r="AB29" s="52">
        <f ca="1">OFFSET(Z29,0,-1)/OFFSET(Z29,0,-5)-1</f>
        <v>-9.5172319376105818E-2</v>
      </c>
      <c r="AC29" s="53"/>
    </row>
    <row r="30" spans="2:29" ht="5.0999999999999996" customHeight="1" x14ac:dyDescent="0.25">
      <c r="B30" s="9"/>
      <c r="Y30" s="4"/>
    </row>
    <row r="31" spans="2:29" x14ac:dyDescent="0.25">
      <c r="B31" s="60" t="s">
        <v>19</v>
      </c>
      <c r="C31" s="61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3"/>
      <c r="AA31" s="61"/>
      <c r="AB31" s="61"/>
    </row>
    <row r="32" spans="2:29" x14ac:dyDescent="0.25">
      <c r="B32" s="60" t="s">
        <v>20</v>
      </c>
      <c r="C32" s="61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3"/>
      <c r="AA32" s="61"/>
      <c r="AB32" s="61"/>
    </row>
    <row r="33" spans="1:30" x14ac:dyDescent="0.25">
      <c r="B33" s="64" t="s">
        <v>126</v>
      </c>
      <c r="D33" s="65"/>
      <c r="E33" s="66"/>
      <c r="F33" s="66"/>
      <c r="G33" s="66"/>
      <c r="H33" s="66"/>
      <c r="I33" s="66"/>
      <c r="J33" s="66"/>
      <c r="K33" s="66"/>
      <c r="L33" s="67"/>
      <c r="M33" s="67"/>
      <c r="N33" s="67"/>
      <c r="O33" s="67"/>
      <c r="P33" s="67"/>
      <c r="Q33" s="68"/>
      <c r="R33" s="68"/>
      <c r="S33" s="68"/>
      <c r="T33" s="68"/>
      <c r="U33" s="68"/>
      <c r="V33" s="68"/>
      <c r="W33" s="68"/>
      <c r="X33" s="68"/>
      <c r="Y33" s="68"/>
      <c r="Z33" s="69"/>
      <c r="AA33" s="70"/>
      <c r="AB33" s="70"/>
    </row>
    <row r="34" spans="1:30" x14ac:dyDescent="0.25">
      <c r="B34" s="64" t="s">
        <v>21</v>
      </c>
      <c r="D34" s="65"/>
      <c r="E34" s="66"/>
      <c r="F34" s="66"/>
      <c r="G34" s="66"/>
      <c r="H34" s="66"/>
      <c r="I34" s="66"/>
      <c r="J34" s="66"/>
      <c r="K34" s="66"/>
      <c r="L34" s="67"/>
      <c r="M34" s="67"/>
      <c r="N34" s="67"/>
      <c r="O34" s="67"/>
      <c r="P34" s="67"/>
      <c r="Q34" s="68"/>
      <c r="R34" s="68"/>
      <c r="S34" s="68"/>
      <c r="T34" s="68"/>
      <c r="U34" s="68"/>
      <c r="V34" s="68"/>
      <c r="W34" s="68"/>
      <c r="X34" s="68"/>
      <c r="Y34" s="68"/>
      <c r="Z34" s="69"/>
      <c r="AA34" s="70"/>
      <c r="AB34" s="70"/>
    </row>
    <row r="35" spans="1:30" x14ac:dyDescent="0.25">
      <c r="B35" s="64" t="s">
        <v>22</v>
      </c>
      <c r="D35" s="65"/>
      <c r="E35" s="66"/>
      <c r="F35" s="66"/>
      <c r="G35" s="66"/>
      <c r="H35" s="66"/>
      <c r="I35" s="66"/>
      <c r="J35" s="66"/>
      <c r="K35" s="66"/>
      <c r="L35" s="67"/>
      <c r="M35" s="67"/>
      <c r="N35" s="67"/>
      <c r="O35" s="67"/>
      <c r="P35" s="67"/>
      <c r="Q35" s="68"/>
      <c r="R35" s="68"/>
      <c r="S35" s="68"/>
      <c r="T35" s="68"/>
      <c r="U35" s="68"/>
      <c r="V35" s="68"/>
      <c r="W35" s="68"/>
      <c r="X35" s="68"/>
      <c r="Y35" s="68"/>
      <c r="Z35" s="69"/>
      <c r="AA35" s="70"/>
      <c r="AB35" s="70"/>
    </row>
    <row r="36" spans="1:30" ht="15.75" x14ac:dyDescent="0.25">
      <c r="B36" s="71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72"/>
      <c r="R36" s="72"/>
      <c r="S36" s="72"/>
      <c r="T36" s="72"/>
      <c r="U36" s="72"/>
      <c r="V36" s="72"/>
      <c r="W36" s="72"/>
      <c r="X36" s="72"/>
      <c r="Y36" s="72"/>
      <c r="Z36" s="13"/>
      <c r="AA36" s="19"/>
      <c r="AB36" s="19"/>
    </row>
    <row r="37" spans="1:30" ht="15.75" x14ac:dyDescent="0.25">
      <c r="B37" s="11" t="s">
        <v>23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4"/>
      <c r="AD37" s="4"/>
    </row>
    <row r="38" spans="1:30" ht="5.0999999999999996" customHeight="1" x14ac:dyDescent="0.25">
      <c r="B38" s="14"/>
      <c r="C38" s="15"/>
      <c r="D38" s="15"/>
      <c r="E38" s="15"/>
      <c r="F38" s="15"/>
      <c r="G38" s="15"/>
      <c r="H38" s="15"/>
      <c r="I38" s="15"/>
      <c r="J38" s="15"/>
      <c r="K38" s="16"/>
      <c r="L38" s="16"/>
      <c r="M38" s="16"/>
      <c r="N38" s="16"/>
      <c r="O38" s="16"/>
      <c r="P38" s="16"/>
      <c r="Q38" s="17"/>
      <c r="R38" s="17"/>
      <c r="S38" s="17"/>
      <c r="T38" s="17"/>
      <c r="U38" s="17"/>
      <c r="V38" s="17"/>
      <c r="W38" s="17"/>
      <c r="X38" s="17"/>
      <c r="Y38" s="17"/>
      <c r="Z38" s="18"/>
      <c r="AA38" s="19"/>
      <c r="AB38" s="19"/>
    </row>
    <row r="39" spans="1:30" x14ac:dyDescent="0.25">
      <c r="A39" s="20"/>
      <c r="B39" s="9" t="s">
        <v>1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73"/>
      <c r="R39" s="73"/>
      <c r="S39" s="73"/>
      <c r="T39" s="73"/>
      <c r="U39" s="73"/>
      <c r="V39" s="73"/>
      <c r="W39" s="73"/>
      <c r="X39" s="73"/>
      <c r="Y39" s="73"/>
      <c r="Z39" s="22"/>
      <c r="AA39" s="23"/>
      <c r="AB39" s="23"/>
    </row>
    <row r="40" spans="1:30" ht="5.0999999999999996" customHeight="1" x14ac:dyDescent="0.25">
      <c r="A40" s="9"/>
      <c r="B40" s="9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73"/>
      <c r="R40" s="73"/>
      <c r="S40" s="73"/>
      <c r="T40" s="73"/>
      <c r="U40" s="73"/>
      <c r="V40" s="73"/>
      <c r="W40" s="73"/>
      <c r="X40" s="73"/>
      <c r="Y40" s="73"/>
      <c r="Z40" s="22"/>
      <c r="AA40" s="23"/>
      <c r="AB40" s="23"/>
    </row>
    <row r="41" spans="1:30" x14ac:dyDescent="0.25">
      <c r="A41" s="9"/>
      <c r="B41" s="24" t="s">
        <v>24</v>
      </c>
      <c r="C41" s="25"/>
      <c r="D41" s="26" t="str">
        <f>D$10</f>
        <v>1кв 2012</v>
      </c>
      <c r="E41" s="26" t="str">
        <f t="shared" ref="E41:AB41" si="3">E$10</f>
        <v>2кв 2012</v>
      </c>
      <c r="F41" s="26" t="str">
        <f t="shared" si="3"/>
        <v>3кв 2012</v>
      </c>
      <c r="G41" s="26" t="str">
        <f t="shared" si="3"/>
        <v>4кв 2012</v>
      </c>
      <c r="H41" s="26" t="str">
        <f t="shared" si="3"/>
        <v>1кв 2013</v>
      </c>
      <c r="I41" s="26" t="str">
        <f t="shared" si="3"/>
        <v>2кв 2013</v>
      </c>
      <c r="J41" s="26" t="str">
        <f t="shared" si="3"/>
        <v>3кв 2013</v>
      </c>
      <c r="K41" s="26" t="str">
        <f t="shared" si="3"/>
        <v>4кв 2013</v>
      </c>
      <c r="L41" s="26" t="str">
        <f t="shared" si="3"/>
        <v>1кв 2014</v>
      </c>
      <c r="M41" s="26" t="str">
        <f t="shared" si="3"/>
        <v>2кв 2014</v>
      </c>
      <c r="N41" s="26" t="str">
        <f t="shared" si="3"/>
        <v>3кв 2014</v>
      </c>
      <c r="O41" s="26" t="str">
        <f t="shared" si="3"/>
        <v>4кв 2014</v>
      </c>
      <c r="P41" s="26" t="str">
        <f t="shared" si="3"/>
        <v>1кв 2015</v>
      </c>
      <c r="Q41" s="26" t="str">
        <f t="shared" si="3"/>
        <v>2кв 2015</v>
      </c>
      <c r="R41" s="26" t="str">
        <f t="shared" si="3"/>
        <v>3кв 2015</v>
      </c>
      <c r="S41" s="26" t="str">
        <f t="shared" si="3"/>
        <v>4кв 2015</v>
      </c>
      <c r="T41" s="26" t="str">
        <f t="shared" si="3"/>
        <v>1кв 2016</v>
      </c>
      <c r="U41" s="26" t="str">
        <f t="shared" si="3"/>
        <v>2кв 2016</v>
      </c>
      <c r="V41" s="26" t="str">
        <f t="shared" si="3"/>
        <v>3кв 2016</v>
      </c>
      <c r="W41" s="26" t="str">
        <f t="shared" si="3"/>
        <v>4кв 2016</v>
      </c>
      <c r="X41" s="26" t="str">
        <f t="shared" si="3"/>
        <v>1кв 2017</v>
      </c>
      <c r="Y41" s="27" t="str">
        <f t="shared" si="3"/>
        <v>2кв 2017</v>
      </c>
      <c r="Z41" s="28"/>
      <c r="AA41" s="29" t="str">
        <f>AA$10</f>
        <v>кв/кв</v>
      </c>
      <c r="AB41" s="29" t="str">
        <f t="shared" si="3"/>
        <v>г/г</v>
      </c>
    </row>
    <row r="42" spans="1:30" x14ac:dyDescent="0.25">
      <c r="A42" s="9"/>
      <c r="B42" s="42" t="s">
        <v>25</v>
      </c>
      <c r="C42" s="47"/>
      <c r="D42" s="48">
        <f>SUM(D43:D45)</f>
        <v>1.1113733459999999</v>
      </c>
      <c r="E42" s="48">
        <f t="shared" ref="E42:Y42" si="4">SUM(E43:E45)</f>
        <v>0.99919214578095994</v>
      </c>
      <c r="F42" s="48">
        <f t="shared" si="4"/>
        <v>1.1841847606293356</v>
      </c>
      <c r="G42" s="48">
        <f t="shared" si="4"/>
        <v>1.2818568820454397</v>
      </c>
      <c r="H42" s="48">
        <f t="shared" si="4"/>
        <v>1.172712854772</v>
      </c>
      <c r="I42" s="48">
        <f t="shared" si="4"/>
        <v>1.0284018884136004</v>
      </c>
      <c r="J42" s="48">
        <f t="shared" si="4"/>
        <v>0.82366697393439969</v>
      </c>
      <c r="K42" s="48">
        <f t="shared" si="4"/>
        <v>1.3389724841802897</v>
      </c>
      <c r="L42" s="48">
        <f t="shared" si="4"/>
        <v>1.3879529169693998</v>
      </c>
      <c r="M42" s="48">
        <f t="shared" si="4"/>
        <v>1.0613945590542497</v>
      </c>
      <c r="N42" s="48">
        <f t="shared" si="4"/>
        <v>1.0203710805775001</v>
      </c>
      <c r="O42" s="48">
        <f t="shared" si="4"/>
        <v>1.4278934234825005</v>
      </c>
      <c r="P42" s="48">
        <f t="shared" si="4"/>
        <v>1.6255186227982978</v>
      </c>
      <c r="Q42" s="49">
        <f t="shared" si="4"/>
        <v>1.4269450151082996</v>
      </c>
      <c r="R42" s="49">
        <f t="shared" si="4"/>
        <v>1.3621501874389483</v>
      </c>
      <c r="S42" s="49">
        <f t="shared" si="4"/>
        <v>1.6213220698855986</v>
      </c>
      <c r="T42" s="49">
        <f t="shared" si="4"/>
        <v>1.5562557608961456</v>
      </c>
      <c r="U42" s="49">
        <f t="shared" si="4"/>
        <v>1.3626679131597983</v>
      </c>
      <c r="V42" s="49">
        <f t="shared" si="4"/>
        <v>1.4429618648264004</v>
      </c>
      <c r="W42" s="49">
        <f t="shared" si="4"/>
        <v>1.352167622109453</v>
      </c>
      <c r="X42" s="49">
        <f t="shared" si="4"/>
        <v>1.2359026230278993</v>
      </c>
      <c r="Y42" s="50">
        <f t="shared" si="4"/>
        <v>1.2565200017579505</v>
      </c>
      <c r="Z42" s="51"/>
      <c r="AA42" s="52">
        <f t="shared" ref="AA42:AA57" ca="1" si="5">OFFSET(Z42,0,-1)/OFFSET(Z42,0,-2)-1</f>
        <v>1.6682041405122749E-2</v>
      </c>
      <c r="AB42" s="52">
        <f t="shared" ref="AB42:AB57" ca="1" si="6">OFFSET(Z42,0,-1)/OFFSET(Z42,0,-5)-1</f>
        <v>-7.7897123999719486E-2</v>
      </c>
      <c r="AC42" s="53"/>
    </row>
    <row r="43" spans="1:30" x14ac:dyDescent="0.25">
      <c r="A43" s="9"/>
      <c r="B43" s="45" t="s">
        <v>26</v>
      </c>
      <c r="D43" s="31">
        <v>0.21964893299999996</v>
      </c>
      <c r="E43" s="31">
        <v>0.14166192999999999</v>
      </c>
      <c r="F43" s="31">
        <v>0.20694889999999991</v>
      </c>
      <c r="G43" s="31">
        <v>4.6374170000000006E-2</v>
      </c>
      <c r="H43" s="31">
        <v>4.2435510000000058E-2</v>
      </c>
      <c r="I43" s="31">
        <v>9.0533230000000006E-2</v>
      </c>
      <c r="J43" s="31">
        <v>9.4686100000000023E-3</v>
      </c>
      <c r="K43" s="31">
        <v>2.6467879999999843E-2</v>
      </c>
      <c r="L43" s="31">
        <v>6.2965499999999997E-3</v>
      </c>
      <c r="M43" s="31">
        <v>4.2422000000000007E-3</v>
      </c>
      <c r="N43" s="31">
        <v>9.4924770000000006E-2</v>
      </c>
      <c r="O43" s="31">
        <v>0.15347517200000005</v>
      </c>
      <c r="P43" s="31">
        <v>0.15462864000000001</v>
      </c>
      <c r="Q43" s="32">
        <v>0.12019350499999999</v>
      </c>
      <c r="R43" s="32">
        <v>0.22162259899999998</v>
      </c>
      <c r="S43" s="32">
        <v>0.152820065</v>
      </c>
      <c r="T43" s="32">
        <v>0.13458493400000002</v>
      </c>
      <c r="U43" s="32">
        <v>8.3864377999999989E-2</v>
      </c>
      <c r="V43" s="32">
        <v>0.10532237799999999</v>
      </c>
      <c r="W43" s="32">
        <v>4.1076400000000006E-2</v>
      </c>
      <c r="X43" s="32">
        <v>5.4105750000000001E-2</v>
      </c>
      <c r="Y43" s="33">
        <v>5.7056750000000003E-2</v>
      </c>
      <c r="Z43" s="34"/>
      <c r="AA43" s="43">
        <f t="shared" ca="1" si="5"/>
        <v>5.4541338027843667E-2</v>
      </c>
      <c r="AB43" s="43">
        <f t="shared" ca="1" si="6"/>
        <v>-0.3196545260253405</v>
      </c>
    </row>
    <row r="44" spans="1:30" x14ac:dyDescent="0.25">
      <c r="A44" s="9"/>
      <c r="B44" s="45" t="s">
        <v>27</v>
      </c>
      <c r="D44" s="31">
        <v>0.89172441300000005</v>
      </c>
      <c r="E44" s="31">
        <v>0.85562463578096004</v>
      </c>
      <c r="F44" s="31">
        <v>0.97723586062933576</v>
      </c>
      <c r="G44" s="31">
        <v>1.2354827120454397</v>
      </c>
      <c r="H44" s="31">
        <v>1.130277344772</v>
      </c>
      <c r="I44" s="31">
        <v>0.93677422841360036</v>
      </c>
      <c r="J44" s="31">
        <v>0.77974111393439971</v>
      </c>
      <c r="K44" s="31">
        <v>1.2282310871802899</v>
      </c>
      <c r="L44" s="31">
        <v>1.2954943569693997</v>
      </c>
      <c r="M44" s="31">
        <v>0.97331467905424984</v>
      </c>
      <c r="N44" s="31">
        <v>0.86037077057750011</v>
      </c>
      <c r="O44" s="31">
        <v>1.2091312414825004</v>
      </c>
      <c r="P44" s="31">
        <v>1.4184938587982978</v>
      </c>
      <c r="Q44" s="32">
        <v>1.2347378061082996</v>
      </c>
      <c r="R44" s="32">
        <v>1.0962618604389482</v>
      </c>
      <c r="S44" s="32">
        <v>1.3510060048855985</v>
      </c>
      <c r="T44" s="32">
        <v>1.3126798928961452</v>
      </c>
      <c r="U44" s="32">
        <v>1.1098073291597985</v>
      </c>
      <c r="V44" s="32">
        <v>1.1448620358264003</v>
      </c>
      <c r="W44" s="32">
        <v>1.170016949109453</v>
      </c>
      <c r="X44" s="32">
        <v>1.1219184870278993</v>
      </c>
      <c r="Y44" s="33">
        <v>0.97383290575795023</v>
      </c>
      <c r="Z44" s="34"/>
      <c r="AA44" s="43">
        <f t="shared" ca="1" si="5"/>
        <v>-0.13199317328502724</v>
      </c>
      <c r="AB44" s="43">
        <f t="shared" ca="1" si="6"/>
        <v>-0.12252074736683383</v>
      </c>
    </row>
    <row r="45" spans="1:30" x14ac:dyDescent="0.25">
      <c r="A45" s="9"/>
      <c r="B45" s="45" t="s">
        <v>28</v>
      </c>
      <c r="D45" s="31">
        <v>0</v>
      </c>
      <c r="E45" s="31">
        <v>1.9055799999999998E-3</v>
      </c>
      <c r="F45" s="31">
        <v>0</v>
      </c>
      <c r="G45" s="31">
        <v>0</v>
      </c>
      <c r="H45" s="31">
        <v>0</v>
      </c>
      <c r="I45" s="31">
        <v>1.09443E-3</v>
      </c>
      <c r="J45" s="31">
        <v>3.4457250000000002E-2</v>
      </c>
      <c r="K45" s="31">
        <v>8.4273516999999853E-2</v>
      </c>
      <c r="L45" s="31">
        <v>8.6162009999999997E-2</v>
      </c>
      <c r="M45" s="31">
        <v>8.3837680000000012E-2</v>
      </c>
      <c r="N45" s="31">
        <v>6.5075540000000001E-2</v>
      </c>
      <c r="O45" s="31">
        <v>6.5287010000000006E-2</v>
      </c>
      <c r="P45" s="31">
        <v>5.2396123999999995E-2</v>
      </c>
      <c r="Q45" s="32">
        <v>7.2013704000000012E-2</v>
      </c>
      <c r="R45" s="32">
        <v>4.4265728000000004E-2</v>
      </c>
      <c r="S45" s="32">
        <v>0.11749599999999999</v>
      </c>
      <c r="T45" s="32">
        <v>0.10899093400000032</v>
      </c>
      <c r="U45" s="32">
        <v>0.16899620599999993</v>
      </c>
      <c r="V45" s="32">
        <v>0.19277745100000016</v>
      </c>
      <c r="W45" s="32">
        <v>0.14107427299999997</v>
      </c>
      <c r="X45" s="32">
        <v>5.987838600000002E-2</v>
      </c>
      <c r="Y45" s="33">
        <v>0.22563034600000026</v>
      </c>
      <c r="Z45" s="34"/>
      <c r="AA45" s="43">
        <f t="shared" ca="1" si="5"/>
        <v>2.7681434165576904</v>
      </c>
      <c r="AB45" s="43">
        <f t="shared" ca="1" si="6"/>
        <v>0.33512077780018545</v>
      </c>
    </row>
    <row r="46" spans="1:30" x14ac:dyDescent="0.25">
      <c r="A46" s="9"/>
      <c r="B46" s="42" t="s">
        <v>8</v>
      </c>
      <c r="C46" s="47"/>
      <c r="D46" s="48">
        <f>SUM(D47:D53)</f>
        <v>2.3708060906847219</v>
      </c>
      <c r="E46" s="48">
        <f t="shared" ref="E46:Y46" si="7">SUM(E47:E53)</f>
        <v>2.3481124753874694</v>
      </c>
      <c r="F46" s="48">
        <f t="shared" si="7"/>
        <v>2.1868541482079991</v>
      </c>
      <c r="G46" s="48">
        <f t="shared" si="7"/>
        <v>1.9956032827942094</v>
      </c>
      <c r="H46" s="48">
        <f t="shared" si="7"/>
        <v>2.1606841750741008</v>
      </c>
      <c r="I46" s="48">
        <f t="shared" si="7"/>
        <v>2.2771030648839998</v>
      </c>
      <c r="J46" s="48">
        <f t="shared" si="7"/>
        <v>2.3650439292184</v>
      </c>
      <c r="K46" s="48">
        <f t="shared" si="7"/>
        <v>1.6794500603751041</v>
      </c>
      <c r="L46" s="48">
        <f t="shared" si="7"/>
        <v>1.9364057859179</v>
      </c>
      <c r="M46" s="48">
        <f t="shared" si="7"/>
        <v>2.1176698357024999</v>
      </c>
      <c r="N46" s="48">
        <f t="shared" si="7"/>
        <v>2.0147288536491001</v>
      </c>
      <c r="O46" s="48">
        <f t="shared" si="7"/>
        <v>1.8445306717149503</v>
      </c>
      <c r="P46" s="48">
        <f t="shared" si="7"/>
        <v>1.8162941484573998</v>
      </c>
      <c r="Q46" s="49">
        <f t="shared" si="7"/>
        <v>1.9817614199007498</v>
      </c>
      <c r="R46" s="49">
        <f t="shared" si="7"/>
        <v>2.1670309648099488</v>
      </c>
      <c r="S46" s="49">
        <f t="shared" si="7"/>
        <v>1.7389276268846985</v>
      </c>
      <c r="T46" s="49">
        <f t="shared" si="7"/>
        <v>2.0541693187592487</v>
      </c>
      <c r="U46" s="49">
        <f t="shared" si="7"/>
        <v>2.114566438417099</v>
      </c>
      <c r="V46" s="49">
        <f t="shared" si="7"/>
        <v>2.1007231044208976</v>
      </c>
      <c r="W46" s="49">
        <f t="shared" si="7"/>
        <v>1.7459453178675994</v>
      </c>
      <c r="X46" s="49">
        <f t="shared" si="7"/>
        <v>2.0294876112964495</v>
      </c>
      <c r="Y46" s="50">
        <f t="shared" si="7"/>
        <v>2.1871115911859991</v>
      </c>
      <c r="Z46" s="51"/>
      <c r="AA46" s="52">
        <f t="shared" ca="1" si="5"/>
        <v>7.7666884494485E-2</v>
      </c>
      <c r="AB46" s="52">
        <f t="shared" ca="1" si="6"/>
        <v>3.4307341425131588E-2</v>
      </c>
      <c r="AC46" s="53"/>
    </row>
    <row r="47" spans="1:30" x14ac:dyDescent="0.25">
      <c r="A47" s="9"/>
      <c r="B47" s="45" t="s">
        <v>29</v>
      </c>
      <c r="D47" s="31">
        <v>0.29172109099999999</v>
      </c>
      <c r="E47" s="31">
        <v>0.2600728499999988</v>
      </c>
      <c r="F47" s="31">
        <v>0.20902363899999898</v>
      </c>
      <c r="G47" s="31">
        <v>0.16275293400000196</v>
      </c>
      <c r="H47" s="31">
        <v>0.22379983500000156</v>
      </c>
      <c r="I47" s="31">
        <v>0.23495832799999991</v>
      </c>
      <c r="J47" s="31">
        <v>0.23046714192400014</v>
      </c>
      <c r="K47" s="31">
        <v>9.0009000000000006E-2</v>
      </c>
      <c r="L47" s="31">
        <v>9.9516999999999994E-2</v>
      </c>
      <c r="M47" s="31">
        <v>0.103154703</v>
      </c>
      <c r="N47" s="31">
        <v>8.9646808000000008E-2</v>
      </c>
      <c r="O47" s="31">
        <v>0.105921</v>
      </c>
      <c r="P47" s="31">
        <v>0.10857015099999998</v>
      </c>
      <c r="Q47" s="32">
        <v>0.120974886</v>
      </c>
      <c r="R47" s="32">
        <v>9.4268201999999995E-2</v>
      </c>
      <c r="S47" s="32">
        <v>0.11119446399999998</v>
      </c>
      <c r="T47" s="32">
        <v>0.12130112700000001</v>
      </c>
      <c r="U47" s="32">
        <v>0.14122184099999999</v>
      </c>
      <c r="V47" s="32">
        <v>9.6864962999999915E-2</v>
      </c>
      <c r="W47" s="32">
        <v>0.12142706599999985</v>
      </c>
      <c r="X47" s="32">
        <v>0.13414877799999977</v>
      </c>
      <c r="Y47" s="33">
        <v>0.1122241009999999</v>
      </c>
      <c r="Z47" s="34"/>
      <c r="AA47" s="43">
        <f t="shared" ca="1" si="5"/>
        <v>-0.16343553274857203</v>
      </c>
      <c r="AB47" s="43">
        <f t="shared" ca="1" si="6"/>
        <v>-0.20533466916070087</v>
      </c>
    </row>
    <row r="48" spans="1:30" x14ac:dyDescent="0.25">
      <c r="A48" s="9"/>
      <c r="B48" s="45" t="s">
        <v>30</v>
      </c>
      <c r="D48" s="31">
        <v>1.0286590963179219</v>
      </c>
      <c r="E48" s="31">
        <v>0.97470787536907122</v>
      </c>
      <c r="F48" s="31">
        <v>0.91378834205599557</v>
      </c>
      <c r="G48" s="31">
        <v>0.84093615753701123</v>
      </c>
      <c r="H48" s="31">
        <v>0.90007338436209905</v>
      </c>
      <c r="I48" s="31">
        <v>0.9731983510679999</v>
      </c>
      <c r="J48" s="31">
        <v>1.0308253146816</v>
      </c>
      <c r="K48" s="31">
        <v>0.66075911403783993</v>
      </c>
      <c r="L48" s="31">
        <v>0.86817017186329992</v>
      </c>
      <c r="M48" s="31">
        <v>0.94980585845139998</v>
      </c>
      <c r="N48" s="31">
        <v>0.91280300068214992</v>
      </c>
      <c r="O48" s="31">
        <v>0.81522783661275011</v>
      </c>
      <c r="P48" s="31">
        <v>0.79340260177870003</v>
      </c>
      <c r="Q48" s="32">
        <v>0.90827663059250008</v>
      </c>
      <c r="R48" s="32">
        <v>0.99011287367049983</v>
      </c>
      <c r="S48" s="32">
        <v>0.75401949934354873</v>
      </c>
      <c r="T48" s="32">
        <v>0.98963752779954905</v>
      </c>
      <c r="U48" s="32">
        <v>0.89577861702795003</v>
      </c>
      <c r="V48" s="32">
        <v>0.94012385978144886</v>
      </c>
      <c r="W48" s="32">
        <v>0.71670154799474983</v>
      </c>
      <c r="X48" s="32">
        <v>0.96391600807610001</v>
      </c>
      <c r="Y48" s="33">
        <v>1.0067527088626997</v>
      </c>
      <c r="Z48" s="34"/>
      <c r="AA48" s="43">
        <f t="shared" ca="1" si="5"/>
        <v>4.4440283621908439E-2</v>
      </c>
      <c r="AB48" s="43">
        <f t="shared" ca="1" si="6"/>
        <v>0.1238856227702152</v>
      </c>
    </row>
    <row r="49" spans="1:32" x14ac:dyDescent="0.25">
      <c r="A49" s="9"/>
      <c r="B49" s="45" t="s">
        <v>31</v>
      </c>
      <c r="D49" s="31">
        <v>0.50144956283879993</v>
      </c>
      <c r="E49" s="31">
        <v>0.52132254961839974</v>
      </c>
      <c r="F49" s="31">
        <v>0.52186244455199648</v>
      </c>
      <c r="G49" s="31">
        <v>0.46941222798520443</v>
      </c>
      <c r="H49" s="31">
        <v>0.46589241711199997</v>
      </c>
      <c r="I49" s="31">
        <v>0.49358401382399997</v>
      </c>
      <c r="J49" s="31">
        <v>0.54572949758400013</v>
      </c>
      <c r="K49" s="31">
        <v>0.49001270721600004</v>
      </c>
      <c r="L49" s="31">
        <v>0.49655318134190007</v>
      </c>
      <c r="M49" s="31">
        <v>0.5531350732658501</v>
      </c>
      <c r="N49" s="31">
        <v>0.54489427156589998</v>
      </c>
      <c r="O49" s="31">
        <v>0.45115990583985</v>
      </c>
      <c r="P49" s="31">
        <v>0.47187630712189998</v>
      </c>
      <c r="Q49" s="32">
        <v>0.49443514127855004</v>
      </c>
      <c r="R49" s="32">
        <v>0.53870599835354982</v>
      </c>
      <c r="S49" s="32">
        <v>0.43463387505630008</v>
      </c>
      <c r="T49" s="32">
        <v>0.52789619288729983</v>
      </c>
      <c r="U49" s="32">
        <v>0.55498466879149988</v>
      </c>
      <c r="V49" s="32">
        <v>0.52736610534814976</v>
      </c>
      <c r="W49" s="32">
        <v>0.4132717710028998</v>
      </c>
      <c r="X49" s="32">
        <v>0.46105720370824982</v>
      </c>
      <c r="Y49" s="33">
        <v>0.51344191361439973</v>
      </c>
      <c r="Z49" s="34"/>
      <c r="AA49" s="43">
        <f t="shared" ca="1" si="5"/>
        <v>0.11361867786648472</v>
      </c>
      <c r="AB49" s="43">
        <f t="shared" ca="1" si="6"/>
        <v>-7.4853878878422098E-2</v>
      </c>
    </row>
    <row r="50" spans="1:32" x14ac:dyDescent="0.25">
      <c r="A50" s="9"/>
      <c r="B50" s="45" t="s">
        <v>32</v>
      </c>
      <c r="D50" s="31">
        <v>0.30464328152799997</v>
      </c>
      <c r="E50" s="31">
        <v>0.30246913339999992</v>
      </c>
      <c r="F50" s="31">
        <v>0.26336385960000358</v>
      </c>
      <c r="G50" s="31">
        <v>0.25675927327199644</v>
      </c>
      <c r="H50" s="31">
        <v>0.27601278260000006</v>
      </c>
      <c r="I50" s="31">
        <v>0.29421605999200001</v>
      </c>
      <c r="J50" s="31">
        <v>0.28730380402880001</v>
      </c>
      <c r="K50" s="31">
        <v>0.21989265812126399</v>
      </c>
      <c r="L50" s="31">
        <v>0.22052979871270001</v>
      </c>
      <c r="M50" s="31">
        <v>0.23978017698524998</v>
      </c>
      <c r="N50" s="31">
        <v>0.22876704640105003</v>
      </c>
      <c r="O50" s="31">
        <v>0.22937747026235003</v>
      </c>
      <c r="P50" s="31">
        <v>0.23602762255679993</v>
      </c>
      <c r="Q50" s="32">
        <v>0.22502068302969988</v>
      </c>
      <c r="R50" s="32">
        <v>0.29707447978589974</v>
      </c>
      <c r="S50" s="32">
        <v>0.21789104848484983</v>
      </c>
      <c r="T50" s="32">
        <v>0.19381071507239989</v>
      </c>
      <c r="U50" s="32">
        <v>0.26677813459764965</v>
      </c>
      <c r="V50" s="32">
        <v>0.26384146829129962</v>
      </c>
      <c r="W50" s="32">
        <v>0.25467700486994971</v>
      </c>
      <c r="X50" s="32">
        <v>0.25664316451209984</v>
      </c>
      <c r="Y50" s="33">
        <v>0.29908244670889994</v>
      </c>
      <c r="Z50" s="34"/>
      <c r="AA50" s="43">
        <f t="shared" ca="1" si="5"/>
        <v>0.16536299448099756</v>
      </c>
      <c r="AB50" s="43">
        <f t="shared" ca="1" si="6"/>
        <v>0.12109055399150725</v>
      </c>
    </row>
    <row r="51" spans="1:32" x14ac:dyDescent="0.25">
      <c r="A51" s="9"/>
      <c r="B51" s="45" t="s">
        <v>33</v>
      </c>
      <c r="D51" s="31">
        <v>0.13162671799999998</v>
      </c>
      <c r="E51" s="31">
        <v>0.14987372099999982</v>
      </c>
      <c r="F51" s="31">
        <v>0.1528224280000024</v>
      </c>
      <c r="G51" s="31">
        <v>0.14216975899999756</v>
      </c>
      <c r="H51" s="31">
        <v>0.16129884099999997</v>
      </c>
      <c r="I51" s="31">
        <v>0.14478191299999998</v>
      </c>
      <c r="J51" s="31">
        <v>0.14364989599999997</v>
      </c>
      <c r="K51" s="31">
        <v>9.9019689999999994E-2</v>
      </c>
      <c r="L51" s="31">
        <v>0.13241365999999999</v>
      </c>
      <c r="M51" s="31">
        <v>0.12479219000000001</v>
      </c>
      <c r="N51" s="31">
        <v>0.12412328</v>
      </c>
      <c r="O51" s="31">
        <v>0.13260675000000002</v>
      </c>
      <c r="P51" s="31">
        <v>8.8691560000000016E-2</v>
      </c>
      <c r="Q51" s="32">
        <v>9.1007969999999869E-2</v>
      </c>
      <c r="R51" s="32">
        <v>0.11140560999999975</v>
      </c>
      <c r="S51" s="32">
        <v>8.3844604999999933E-2</v>
      </c>
      <c r="T51" s="32">
        <v>9.1270189999999848E-2</v>
      </c>
      <c r="U51" s="32">
        <v>0.11873580199999979</v>
      </c>
      <c r="V51" s="32">
        <v>0.1379198469999999</v>
      </c>
      <c r="W51" s="32">
        <v>0.111516029</v>
      </c>
      <c r="X51" s="32">
        <v>7.5488794000000067E-2</v>
      </c>
      <c r="Y51" s="33">
        <v>0.10166254999999993</v>
      </c>
      <c r="Z51" s="34"/>
      <c r="AA51" s="43">
        <f t="shared" ca="1" si="5"/>
        <v>0.34672372696800324</v>
      </c>
      <c r="AB51" s="43">
        <f t="shared" ca="1" si="6"/>
        <v>-0.14379194575196352</v>
      </c>
    </row>
    <row r="52" spans="1:32" x14ac:dyDescent="0.25">
      <c r="A52" s="9"/>
      <c r="B52" s="45" t="s">
        <v>34</v>
      </c>
      <c r="D52" s="31">
        <v>5.3823341000000004E-2</v>
      </c>
      <c r="E52" s="31">
        <v>6.3215515999999985E-2</v>
      </c>
      <c r="F52" s="31">
        <v>5.9831425000000014E-2</v>
      </c>
      <c r="G52" s="31">
        <v>4.9653240999999945E-2</v>
      </c>
      <c r="H52" s="31">
        <v>6.5616635000000006E-2</v>
      </c>
      <c r="I52" s="31">
        <v>6.1242819000000004E-2</v>
      </c>
      <c r="J52" s="31">
        <v>6.3068395000000027E-2</v>
      </c>
      <c r="K52" s="31">
        <v>5.3641881000000009E-2</v>
      </c>
      <c r="L52" s="31">
        <v>5.7989593999999998E-2</v>
      </c>
      <c r="M52" s="31">
        <v>6.6059984000000002E-2</v>
      </c>
      <c r="N52" s="31">
        <v>6.7839716999999994E-2</v>
      </c>
      <c r="O52" s="31">
        <v>6.5882469000000013E-2</v>
      </c>
      <c r="P52" s="31">
        <v>6.3579646000000017E-2</v>
      </c>
      <c r="Q52" s="32">
        <v>7.0779348999999991E-2</v>
      </c>
      <c r="R52" s="32">
        <v>6.8539821000000001E-2</v>
      </c>
      <c r="S52" s="32">
        <v>7.369978499999999E-2</v>
      </c>
      <c r="T52" s="32">
        <v>7.2174976000000002E-2</v>
      </c>
      <c r="U52" s="32">
        <v>6.3817225000000005E-2</v>
      </c>
      <c r="V52" s="32">
        <v>5.5379571000000002E-2</v>
      </c>
      <c r="W52" s="32">
        <v>5.3634738999999994E-2</v>
      </c>
      <c r="X52" s="32">
        <v>5.6309613000000001E-2</v>
      </c>
      <c r="Y52" s="33">
        <v>6.6523088999999994E-2</v>
      </c>
      <c r="Z52" s="34"/>
      <c r="AA52" s="43">
        <f t="shared" ca="1" si="5"/>
        <v>0.18138068183846312</v>
      </c>
      <c r="AB52" s="43">
        <f t="shared" ca="1" si="6"/>
        <v>4.2400214048793128E-2</v>
      </c>
    </row>
    <row r="53" spans="1:32" x14ac:dyDescent="0.25">
      <c r="A53" s="9"/>
      <c r="B53" s="45" t="s">
        <v>35</v>
      </c>
      <c r="D53" s="31">
        <v>5.8883000000000005E-2</v>
      </c>
      <c r="E53" s="31">
        <v>7.6450830000000081E-2</v>
      </c>
      <c r="F53" s="31">
        <v>6.6162010000001339E-2</v>
      </c>
      <c r="G53" s="31">
        <v>7.3919689999997984E-2</v>
      </c>
      <c r="H53" s="31">
        <v>6.799028E-2</v>
      </c>
      <c r="I53" s="31">
        <v>7.5121580000000021E-2</v>
      </c>
      <c r="J53" s="31">
        <v>6.3999879999999995E-2</v>
      </c>
      <c r="K53" s="31">
        <v>6.6115010000000002E-2</v>
      </c>
      <c r="L53" s="31">
        <v>6.1232379999999996E-2</v>
      </c>
      <c r="M53" s="31">
        <v>8.0941849999999996E-2</v>
      </c>
      <c r="N53" s="31">
        <v>4.6654729999999998E-2</v>
      </c>
      <c r="O53" s="31">
        <v>4.4355240000000004E-2</v>
      </c>
      <c r="P53" s="31">
        <v>5.4146259999999995E-2</v>
      </c>
      <c r="Q53" s="32">
        <v>7.1266759999999985E-2</v>
      </c>
      <c r="R53" s="32">
        <v>6.6923980000000008E-2</v>
      </c>
      <c r="S53" s="32">
        <v>6.3644349999999961E-2</v>
      </c>
      <c r="T53" s="32">
        <v>5.807859000000002E-2</v>
      </c>
      <c r="U53" s="32">
        <v>7.3250149999999986E-2</v>
      </c>
      <c r="V53" s="32">
        <v>7.9227289999999978E-2</v>
      </c>
      <c r="W53" s="32">
        <v>7.4717159999999963E-2</v>
      </c>
      <c r="X53" s="32">
        <v>8.1924049999999998E-2</v>
      </c>
      <c r="Y53" s="33">
        <v>8.7424782000000006E-2</v>
      </c>
      <c r="Z53" s="34"/>
      <c r="AA53" s="43">
        <f t="shared" ca="1" si="5"/>
        <v>6.7144287910571032E-2</v>
      </c>
      <c r="AB53" s="43">
        <f t="shared" ca="1" si="6"/>
        <v>0.19350993820490503</v>
      </c>
    </row>
    <row r="54" spans="1:32" x14ac:dyDescent="0.25">
      <c r="A54" s="9"/>
      <c r="B54" s="42" t="s">
        <v>36</v>
      </c>
      <c r="C54" s="47"/>
      <c r="D54" s="48">
        <f>SUM(D55:D56)</f>
        <v>0.38979978300000001</v>
      </c>
      <c r="E54" s="48">
        <f t="shared" ref="E54:Y54" si="8">SUM(E55:E56)</f>
        <v>0.47066686199999991</v>
      </c>
      <c r="F54" s="48">
        <f t="shared" si="8"/>
        <v>0.44465882000000001</v>
      </c>
      <c r="G54" s="48">
        <f t="shared" si="8"/>
        <v>0.40069180999999993</v>
      </c>
      <c r="H54" s="48">
        <f t="shared" si="8"/>
        <v>0.4300195389999999</v>
      </c>
      <c r="I54" s="48">
        <f t="shared" si="8"/>
        <v>0.46802564000000002</v>
      </c>
      <c r="J54" s="48">
        <f t="shared" si="8"/>
        <v>0.53532363900000002</v>
      </c>
      <c r="K54" s="48">
        <f t="shared" si="8"/>
        <v>0.54865956699999985</v>
      </c>
      <c r="L54" s="48">
        <f t="shared" si="8"/>
        <v>0.5675239339999999</v>
      </c>
      <c r="M54" s="48">
        <f t="shared" si="8"/>
        <v>0.65488219399999992</v>
      </c>
      <c r="N54" s="48">
        <f t="shared" si="8"/>
        <v>0.54318458200000019</v>
      </c>
      <c r="O54" s="48">
        <f t="shared" si="8"/>
        <v>0.57016889500000012</v>
      </c>
      <c r="P54" s="48">
        <f t="shared" si="8"/>
        <v>0.51595310899999991</v>
      </c>
      <c r="Q54" s="49">
        <f t="shared" si="8"/>
        <v>0.60287512099999996</v>
      </c>
      <c r="R54" s="49">
        <f t="shared" si="8"/>
        <v>0.59357805299999988</v>
      </c>
      <c r="S54" s="49">
        <f t="shared" si="8"/>
        <v>0.37657878299999992</v>
      </c>
      <c r="T54" s="49">
        <f t="shared" si="8"/>
        <v>0.51587770100000008</v>
      </c>
      <c r="U54" s="49">
        <f t="shared" si="8"/>
        <v>0.46645878399999996</v>
      </c>
      <c r="V54" s="49">
        <f t="shared" si="8"/>
        <v>0.6759486509999999</v>
      </c>
      <c r="W54" s="49">
        <f t="shared" si="8"/>
        <v>0.53707417800000024</v>
      </c>
      <c r="X54" s="49">
        <f t="shared" si="8"/>
        <v>0.41319366200000041</v>
      </c>
      <c r="Y54" s="50">
        <f t="shared" si="8"/>
        <v>0.70956630100000018</v>
      </c>
      <c r="Z54" s="51"/>
      <c r="AA54" s="52">
        <f t="shared" ca="1" si="5"/>
        <v>0.71727295516938372</v>
      </c>
      <c r="AB54" s="52">
        <f t="shared" ca="1" si="6"/>
        <v>0.52117684421181409</v>
      </c>
      <c r="AC54" s="53"/>
    </row>
    <row r="55" spans="1:32" x14ac:dyDescent="0.25">
      <c r="A55" s="9"/>
      <c r="B55" s="45" t="s">
        <v>37</v>
      </c>
      <c r="D55" s="31">
        <v>0.32721408699999999</v>
      </c>
      <c r="E55" s="31">
        <v>0.39389717199999991</v>
      </c>
      <c r="F55" s="31">
        <v>0.36615206</v>
      </c>
      <c r="G55" s="31">
        <v>0.33365367000000001</v>
      </c>
      <c r="H55" s="31">
        <v>0.35949977899999996</v>
      </c>
      <c r="I55" s="31">
        <v>0.39002787000000005</v>
      </c>
      <c r="J55" s="31">
        <v>0.45526863900000014</v>
      </c>
      <c r="K55" s="31">
        <v>0.47212094900000001</v>
      </c>
      <c r="L55" s="31">
        <v>0.490163774</v>
      </c>
      <c r="M55" s="31">
        <v>0.567927654</v>
      </c>
      <c r="N55" s="31">
        <v>0.45897431200000033</v>
      </c>
      <c r="O55" s="31">
        <v>0.48742989500000006</v>
      </c>
      <c r="P55" s="31">
        <v>0.44116840899999998</v>
      </c>
      <c r="Q55" s="32">
        <v>0.53900172099999999</v>
      </c>
      <c r="R55" s="32">
        <v>0.52065130299999995</v>
      </c>
      <c r="S55" s="32">
        <v>0.316824153</v>
      </c>
      <c r="T55" s="32">
        <v>0.45569752100000011</v>
      </c>
      <c r="U55" s="32">
        <v>0.401132614</v>
      </c>
      <c r="V55" s="32">
        <v>0.60665010099999994</v>
      </c>
      <c r="W55" s="32">
        <v>0.47237128800000033</v>
      </c>
      <c r="X55" s="32">
        <v>0.35468254200000043</v>
      </c>
      <c r="Y55" s="33">
        <v>0.63790848100000019</v>
      </c>
      <c r="Z55" s="34"/>
      <c r="AA55" s="43">
        <f t="shared" ca="1" si="5"/>
        <v>0.79853363349358042</v>
      </c>
      <c r="AB55" s="43">
        <f t="shared" ca="1" si="6"/>
        <v>0.59026830214309167</v>
      </c>
    </row>
    <row r="56" spans="1:32" x14ac:dyDescent="0.25">
      <c r="A56" s="9"/>
      <c r="B56" s="45" t="s">
        <v>38</v>
      </c>
      <c r="D56" s="31">
        <v>6.258569600000001E-2</v>
      </c>
      <c r="E56" s="31">
        <v>7.6769690000000002E-2</v>
      </c>
      <c r="F56" s="31">
        <v>7.8506759999999995E-2</v>
      </c>
      <c r="G56" s="31">
        <v>6.7038139999999927E-2</v>
      </c>
      <c r="H56" s="31">
        <v>7.0519759999999918E-2</v>
      </c>
      <c r="I56" s="31">
        <v>7.7997769999999939E-2</v>
      </c>
      <c r="J56" s="31">
        <v>8.0054999999999904E-2</v>
      </c>
      <c r="K56" s="31">
        <v>7.6538617999999822E-2</v>
      </c>
      <c r="L56" s="31">
        <v>7.7360159999999928E-2</v>
      </c>
      <c r="M56" s="31">
        <v>8.6954539999999927E-2</v>
      </c>
      <c r="N56" s="31">
        <v>8.4210269999999893E-2</v>
      </c>
      <c r="O56" s="31">
        <v>8.2739000000000007E-2</v>
      </c>
      <c r="P56" s="31">
        <v>7.4784699999999898E-2</v>
      </c>
      <c r="Q56" s="32">
        <v>6.3873399999999927E-2</v>
      </c>
      <c r="R56" s="32">
        <v>7.2926749999999929E-2</v>
      </c>
      <c r="S56" s="32">
        <v>5.9754629999999934E-2</v>
      </c>
      <c r="T56" s="32">
        <v>6.0180179999999937E-2</v>
      </c>
      <c r="U56" s="32">
        <v>6.5326169999999947E-2</v>
      </c>
      <c r="V56" s="32">
        <v>6.9298549999999903E-2</v>
      </c>
      <c r="W56" s="32">
        <v>6.4702889999999944E-2</v>
      </c>
      <c r="X56" s="32">
        <v>5.8511119999999951E-2</v>
      </c>
      <c r="Y56" s="33">
        <v>7.1657819999999928E-2</v>
      </c>
      <c r="Z56" s="34"/>
      <c r="AA56" s="43">
        <f t="shared" ca="1" si="5"/>
        <v>0.2246872047569759</v>
      </c>
      <c r="AB56" s="43">
        <f t="shared" ca="1" si="6"/>
        <v>9.6923637188587541E-2</v>
      </c>
    </row>
    <row r="57" spans="1:32" x14ac:dyDescent="0.25">
      <c r="A57" s="9"/>
      <c r="B57" s="42" t="s">
        <v>39</v>
      </c>
      <c r="C57" s="47"/>
      <c r="D57" s="74">
        <f>SUM(D42,D46,D54)</f>
        <v>3.8719792196847216</v>
      </c>
      <c r="E57" s="74">
        <f t="shared" ref="E57:Y57" si="9">SUM(E42,E46,E54)</f>
        <v>3.8179714831684293</v>
      </c>
      <c r="F57" s="74">
        <f t="shared" si="9"/>
        <v>3.8156977288373346</v>
      </c>
      <c r="G57" s="74">
        <f t="shared" si="9"/>
        <v>3.6781519748396492</v>
      </c>
      <c r="H57" s="74">
        <f t="shared" si="9"/>
        <v>3.7634165688461008</v>
      </c>
      <c r="I57" s="74">
        <f t="shared" si="9"/>
        <v>3.7735305932976</v>
      </c>
      <c r="J57" s="74">
        <f t="shared" si="9"/>
        <v>3.7240345421527996</v>
      </c>
      <c r="K57" s="74">
        <f t="shared" si="9"/>
        <v>3.5670821115553935</v>
      </c>
      <c r="L57" s="48">
        <f t="shared" si="9"/>
        <v>3.8918826368872996</v>
      </c>
      <c r="M57" s="48">
        <f t="shared" si="9"/>
        <v>3.8339465887567492</v>
      </c>
      <c r="N57" s="48">
        <f t="shared" si="9"/>
        <v>3.5782845162266006</v>
      </c>
      <c r="O57" s="48">
        <f t="shared" si="9"/>
        <v>3.8425929901974509</v>
      </c>
      <c r="P57" s="48">
        <f t="shared" si="9"/>
        <v>3.9577658802556974</v>
      </c>
      <c r="Q57" s="49">
        <f t="shared" si="9"/>
        <v>4.01158155600905</v>
      </c>
      <c r="R57" s="49">
        <f t="shared" si="9"/>
        <v>4.1227592052488973</v>
      </c>
      <c r="S57" s="49">
        <f t="shared" si="9"/>
        <v>3.7368284797702969</v>
      </c>
      <c r="T57" s="49">
        <f t="shared" si="9"/>
        <v>4.1263027806553945</v>
      </c>
      <c r="U57" s="49">
        <f t="shared" si="9"/>
        <v>3.9436931355768974</v>
      </c>
      <c r="V57" s="49">
        <f t="shared" si="9"/>
        <v>4.2196336202472979</v>
      </c>
      <c r="W57" s="49">
        <f t="shared" si="9"/>
        <v>3.6351871179770523</v>
      </c>
      <c r="X57" s="49">
        <f t="shared" si="9"/>
        <v>3.6785838963243491</v>
      </c>
      <c r="Y57" s="50">
        <f t="shared" si="9"/>
        <v>4.1531978939439504</v>
      </c>
      <c r="Z57" s="51"/>
      <c r="AA57" s="52">
        <f t="shared" ca="1" si="5"/>
        <v>0.12902084361697908</v>
      </c>
      <c r="AB57" s="52">
        <f t="shared" ca="1" si="6"/>
        <v>5.3124001073274751E-2</v>
      </c>
      <c r="AC57" s="53"/>
    </row>
    <row r="58" spans="1:32" x14ac:dyDescent="0.25">
      <c r="D58" s="65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75"/>
      <c r="R58" s="75"/>
      <c r="S58" s="75"/>
      <c r="T58" s="75"/>
      <c r="U58" s="75"/>
      <c r="V58" s="75"/>
      <c r="W58" s="75"/>
      <c r="X58" s="75"/>
      <c r="Y58" s="75"/>
      <c r="Z58" s="76"/>
      <c r="AA58" s="70"/>
      <c r="AB58" s="70"/>
    </row>
    <row r="59" spans="1:32" ht="17.25" x14ac:dyDescent="0.25">
      <c r="A59" s="20"/>
      <c r="B59" s="9" t="s">
        <v>40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73"/>
      <c r="R59" s="73"/>
      <c r="S59" s="73"/>
      <c r="T59" s="73"/>
      <c r="U59" s="73"/>
      <c r="V59" s="73"/>
      <c r="W59" s="73"/>
      <c r="X59" s="73"/>
      <c r="Y59" s="73"/>
      <c r="Z59" s="22"/>
      <c r="AA59" s="23"/>
      <c r="AB59" s="23"/>
    </row>
    <row r="60" spans="1:32" x14ac:dyDescent="0.25">
      <c r="B60" s="24" t="s">
        <v>24</v>
      </c>
      <c r="C60" s="25"/>
      <c r="D60" s="26" t="str">
        <f>D$10</f>
        <v>1кв 2012</v>
      </c>
      <c r="E60" s="26" t="str">
        <f t="shared" ref="E60:AB60" si="10">E$10</f>
        <v>2кв 2012</v>
      </c>
      <c r="F60" s="26" t="str">
        <f t="shared" si="10"/>
        <v>3кв 2012</v>
      </c>
      <c r="G60" s="26" t="str">
        <f t="shared" si="10"/>
        <v>4кв 2012</v>
      </c>
      <c r="H60" s="26" t="str">
        <f t="shared" si="10"/>
        <v>1кв 2013</v>
      </c>
      <c r="I60" s="26" t="str">
        <f t="shared" si="10"/>
        <v>2кв 2013</v>
      </c>
      <c r="J60" s="26" t="str">
        <f t="shared" si="10"/>
        <v>3кв 2013</v>
      </c>
      <c r="K60" s="26" t="str">
        <f t="shared" si="10"/>
        <v>4кв 2013</v>
      </c>
      <c r="L60" s="26" t="str">
        <f t="shared" si="10"/>
        <v>1кв 2014</v>
      </c>
      <c r="M60" s="26" t="str">
        <f t="shared" si="10"/>
        <v>2кв 2014</v>
      </c>
      <c r="N60" s="26" t="str">
        <f t="shared" si="10"/>
        <v>3кв 2014</v>
      </c>
      <c r="O60" s="26" t="str">
        <f t="shared" si="10"/>
        <v>4кв 2014</v>
      </c>
      <c r="P60" s="26" t="str">
        <f t="shared" si="10"/>
        <v>1кв 2015</v>
      </c>
      <c r="Q60" s="26" t="str">
        <f t="shared" si="10"/>
        <v>2кв 2015</v>
      </c>
      <c r="R60" s="26" t="str">
        <f t="shared" si="10"/>
        <v>3кв 2015</v>
      </c>
      <c r="S60" s="26" t="str">
        <f t="shared" si="10"/>
        <v>4кв 2015</v>
      </c>
      <c r="T60" s="26" t="str">
        <f t="shared" si="10"/>
        <v>1кв 2016</v>
      </c>
      <c r="U60" s="26" t="str">
        <f t="shared" si="10"/>
        <v>2кв 2016</v>
      </c>
      <c r="V60" s="26" t="str">
        <f t="shared" si="10"/>
        <v>3кв 2016</v>
      </c>
      <c r="W60" s="26" t="str">
        <f t="shared" si="10"/>
        <v>4кв 2016</v>
      </c>
      <c r="X60" s="26" t="str">
        <f t="shared" si="10"/>
        <v>1кв 2017</v>
      </c>
      <c r="Y60" s="27" t="str">
        <f t="shared" si="10"/>
        <v>2кв 2017</v>
      </c>
      <c r="Z60" s="28"/>
      <c r="AA60" s="29" t="str">
        <f>AA$10</f>
        <v>кв/кв</v>
      </c>
      <c r="AB60" s="29" t="str">
        <f t="shared" si="10"/>
        <v>г/г</v>
      </c>
    </row>
    <row r="61" spans="1:32" x14ac:dyDescent="0.25">
      <c r="B61" s="77" t="s">
        <v>26</v>
      </c>
      <c r="C61" s="78"/>
      <c r="D61" s="31">
        <v>0.21964893299999996</v>
      </c>
      <c r="E61" s="31">
        <v>0.14166192999999999</v>
      </c>
      <c r="F61" s="31">
        <v>0.20694889999999991</v>
      </c>
      <c r="G61" s="31">
        <v>4.6374170000000006E-2</v>
      </c>
      <c r="H61" s="31">
        <v>4.2435509999999996E-2</v>
      </c>
      <c r="I61" s="31">
        <v>9.0533230000000006E-2</v>
      </c>
      <c r="J61" s="31">
        <v>9.4686100000000023E-3</v>
      </c>
      <c r="K61" s="31">
        <v>2.6467879999999843E-2</v>
      </c>
      <c r="L61" s="31">
        <v>6.2965499999999997E-3</v>
      </c>
      <c r="M61" s="31">
        <v>4.2422000000000007E-3</v>
      </c>
      <c r="N61" s="31">
        <v>9.7008070000000002E-2</v>
      </c>
      <c r="O61" s="31">
        <v>0.15646412200000004</v>
      </c>
      <c r="P61" s="31">
        <v>0.15462864000000001</v>
      </c>
      <c r="Q61" s="32">
        <v>0.12019350499999999</v>
      </c>
      <c r="R61" s="32">
        <v>0.22162259899999998</v>
      </c>
      <c r="S61" s="32">
        <v>0.18662031500000001</v>
      </c>
      <c r="T61" s="32">
        <v>0.15005343400000001</v>
      </c>
      <c r="U61" s="32">
        <v>9.3806377999999996E-2</v>
      </c>
      <c r="V61" s="32">
        <v>0.10532237799999999</v>
      </c>
      <c r="W61" s="32">
        <v>8.6071750000000002E-2</v>
      </c>
      <c r="X61" s="32">
        <v>5.5570250000000002E-2</v>
      </c>
      <c r="Y61" s="33">
        <v>5.8522049999999999E-2</v>
      </c>
      <c r="Z61" s="34"/>
      <c r="AA61" s="43">
        <f t="shared" ref="AA61:AA73" ca="1" si="11">OFFSET(Z61,0,-1)/OFFSET(Z61,0,-2)-1</f>
        <v>5.311835019637301E-2</v>
      </c>
      <c r="AB61" s="43">
        <f t="shared" ref="AB61:AB73" ca="1" si="12">OFFSET(Z61,0,-1)/OFFSET(Z61,0,-5)-1</f>
        <v>-0.3761399677962195</v>
      </c>
    </row>
    <row r="62" spans="1:32" x14ac:dyDescent="0.25">
      <c r="B62" s="77" t="s">
        <v>41</v>
      </c>
      <c r="C62" s="78"/>
      <c r="D62" s="31">
        <v>1.5705761199999997</v>
      </c>
      <c r="E62" s="31">
        <v>1.5923598799999998</v>
      </c>
      <c r="F62" s="31">
        <v>1.4634834700000563</v>
      </c>
      <c r="G62" s="31">
        <v>1.8438106100000002</v>
      </c>
      <c r="H62" s="31">
        <v>1.6233964100000002</v>
      </c>
      <c r="I62" s="31">
        <v>1.5309831490000001</v>
      </c>
      <c r="J62" s="31">
        <v>1.6899255599999996</v>
      </c>
      <c r="K62" s="31">
        <v>1.5632001499999992</v>
      </c>
      <c r="L62" s="31">
        <v>1.7740295999999995</v>
      </c>
      <c r="M62" s="31">
        <v>1.4248228229999993</v>
      </c>
      <c r="N62" s="31">
        <v>1.5411899500000004</v>
      </c>
      <c r="O62" s="31">
        <v>1.7494141500000004</v>
      </c>
      <c r="P62" s="31">
        <v>1.774642168999998</v>
      </c>
      <c r="Q62" s="32">
        <v>1.6296758939999996</v>
      </c>
      <c r="R62" s="32">
        <v>1.6371843529999983</v>
      </c>
      <c r="S62" s="32">
        <v>1.7927907599999986</v>
      </c>
      <c r="T62" s="32">
        <v>1.6254562299999953</v>
      </c>
      <c r="U62" s="32">
        <v>1.7049105499999984</v>
      </c>
      <c r="V62" s="32">
        <v>1.6322209700000003</v>
      </c>
      <c r="W62" s="32">
        <v>1.604710210000003</v>
      </c>
      <c r="X62" s="32">
        <v>1.6506349599999992</v>
      </c>
      <c r="Y62" s="33">
        <v>1.6594819200000002</v>
      </c>
      <c r="Z62" s="34"/>
      <c r="AA62" s="43">
        <f t="shared" ca="1" si="11"/>
        <v>5.3597313848248174E-3</v>
      </c>
      <c r="AB62" s="43">
        <f t="shared" ca="1" si="12"/>
        <v>-2.6645755696683482E-2</v>
      </c>
    </row>
    <row r="63" spans="1:32" ht="30" x14ac:dyDescent="0.25">
      <c r="B63" s="79" t="s">
        <v>42</v>
      </c>
      <c r="C63" s="78"/>
      <c r="D63" s="31">
        <f>SUM(D64:D65)</f>
        <v>0.71183509099999975</v>
      </c>
      <c r="E63" s="31">
        <f t="shared" ref="E63:Y63" si="13">SUM(E64:E65)</f>
        <v>0.75083991800000005</v>
      </c>
      <c r="F63" s="31">
        <f t="shared" si="13"/>
        <v>0.49824641999999991</v>
      </c>
      <c r="G63" s="31">
        <f t="shared" si="13"/>
        <v>0.63838527999999972</v>
      </c>
      <c r="H63" s="31">
        <f t="shared" si="13"/>
        <v>0.5128323100000004</v>
      </c>
      <c r="I63" s="31">
        <f t="shared" si="13"/>
        <v>0.61634506900000019</v>
      </c>
      <c r="J63" s="31">
        <f t="shared" si="13"/>
        <v>0.93306990999999995</v>
      </c>
      <c r="K63" s="31">
        <f t="shared" si="13"/>
        <v>0.78300966999999899</v>
      </c>
      <c r="L63" s="31">
        <f t="shared" si="13"/>
        <v>0.96305687999999967</v>
      </c>
      <c r="M63" s="31">
        <f t="shared" si="13"/>
        <v>0.88433147299999937</v>
      </c>
      <c r="N63" s="31">
        <f t="shared" si="13"/>
        <v>1.1450898600000001</v>
      </c>
      <c r="O63" s="31">
        <f t="shared" si="13"/>
        <v>1.0776099399999999</v>
      </c>
      <c r="P63" s="31">
        <f t="shared" si="13"/>
        <v>0.82550378000000002</v>
      </c>
      <c r="Q63" s="32">
        <f t="shared" si="13"/>
        <v>1.1392476800000002</v>
      </c>
      <c r="R63" s="32">
        <f t="shared" si="13"/>
        <v>0.97171739000000001</v>
      </c>
      <c r="S63" s="32">
        <f t="shared" si="13"/>
        <v>0.89292393999999997</v>
      </c>
      <c r="T63" s="32">
        <f t="shared" si="13"/>
        <v>0.76777998000000003</v>
      </c>
      <c r="U63" s="32">
        <f t="shared" si="13"/>
        <v>1.2616321099999999</v>
      </c>
      <c r="V63" s="32">
        <f t="shared" si="13"/>
        <v>1.0150620699999999</v>
      </c>
      <c r="W63" s="32">
        <f t="shared" si="13"/>
        <v>0.91545436000000002</v>
      </c>
      <c r="X63" s="32">
        <f t="shared" si="13"/>
        <v>1.1799401399999998</v>
      </c>
      <c r="Y63" s="33">
        <f t="shared" si="13"/>
        <v>1.2696489999999998</v>
      </c>
      <c r="Z63" s="34"/>
      <c r="AA63" s="43">
        <f t="shared" ca="1" si="11"/>
        <v>7.6028314453307821E-2</v>
      </c>
      <c r="AB63" s="43">
        <f t="shared" ca="1" si="12"/>
        <v>6.3543801211589646E-3</v>
      </c>
    </row>
    <row r="64" spans="1:32" x14ac:dyDescent="0.25">
      <c r="B64" s="80" t="s">
        <v>43</v>
      </c>
      <c r="C64" s="78"/>
      <c r="D64" s="31">
        <v>0.22612872999999978</v>
      </c>
      <c r="E64" s="31">
        <v>0.21761887000000002</v>
      </c>
      <c r="F64" s="31">
        <v>0.13278185999999997</v>
      </c>
      <c r="G64" s="31">
        <v>0.42398072999999969</v>
      </c>
      <c r="H64" s="31">
        <v>0.16403176000000042</v>
      </c>
      <c r="I64" s="31">
        <v>0.14267385700000018</v>
      </c>
      <c r="J64" s="31">
        <v>0.46605604999999994</v>
      </c>
      <c r="K64" s="31">
        <v>0.33656627999999911</v>
      </c>
      <c r="L64" s="31">
        <v>0.48005680999999978</v>
      </c>
      <c r="M64" s="31">
        <v>0.45427238199999942</v>
      </c>
      <c r="N64" s="31">
        <v>0.6836146700000002</v>
      </c>
      <c r="O64" s="31">
        <v>0.54263660000000002</v>
      </c>
      <c r="P64" s="31">
        <v>0.35911769000000004</v>
      </c>
      <c r="Q64" s="32">
        <v>0.39638884000000002</v>
      </c>
      <c r="R64" s="32">
        <v>0.54276015</v>
      </c>
      <c r="S64" s="32">
        <v>0.44242501000000006</v>
      </c>
      <c r="T64" s="32">
        <v>0.31460231000000005</v>
      </c>
      <c r="U64" s="32">
        <v>0.59622911000000001</v>
      </c>
      <c r="V64" s="32">
        <v>0.49208486000000001</v>
      </c>
      <c r="W64" s="32">
        <v>0.43636699000000001</v>
      </c>
      <c r="X64" s="32">
        <v>0.53274558999999999</v>
      </c>
      <c r="Y64" s="33">
        <v>0.68766574999999996</v>
      </c>
      <c r="Z64" s="34"/>
      <c r="AA64" s="43">
        <f t="shared" ca="1" si="11"/>
        <v>0.2907957623825661</v>
      </c>
      <c r="AB64" s="43">
        <f t="shared" ca="1" si="12"/>
        <v>0.15335822834950141</v>
      </c>
      <c r="AD64" s="65"/>
      <c r="AE64" s="65"/>
      <c r="AF64" s="81"/>
    </row>
    <row r="65" spans="2:33" x14ac:dyDescent="0.25">
      <c r="B65" s="80" t="s">
        <v>44</v>
      </c>
      <c r="C65" s="78"/>
      <c r="D65" s="31">
        <v>0.48570636100000003</v>
      </c>
      <c r="E65" s="31">
        <v>0.53322104800000003</v>
      </c>
      <c r="F65" s="31">
        <v>0.36546455999999994</v>
      </c>
      <c r="G65" s="31">
        <v>0.21440455</v>
      </c>
      <c r="H65" s="31">
        <v>0.34880054999999999</v>
      </c>
      <c r="I65" s="31">
        <v>0.47367121200000001</v>
      </c>
      <c r="J65" s="31">
        <v>0.46701385999999995</v>
      </c>
      <c r="K65" s="31">
        <v>0.44644338999999988</v>
      </c>
      <c r="L65" s="31">
        <v>0.48300006999999995</v>
      </c>
      <c r="M65" s="31">
        <v>0.43005909099999995</v>
      </c>
      <c r="N65" s="31">
        <v>0.46147518999999998</v>
      </c>
      <c r="O65" s="31">
        <v>0.53497333999999996</v>
      </c>
      <c r="P65" s="31">
        <v>0.46638609000000003</v>
      </c>
      <c r="Q65" s="32">
        <v>0.74285884000000013</v>
      </c>
      <c r="R65" s="32">
        <v>0.42895723999999996</v>
      </c>
      <c r="S65" s="32">
        <v>0.45049892999999985</v>
      </c>
      <c r="T65" s="32">
        <v>0.45317767000000003</v>
      </c>
      <c r="U65" s="32">
        <v>0.66540299999999986</v>
      </c>
      <c r="V65" s="32">
        <v>0.52297720999999997</v>
      </c>
      <c r="W65" s="32">
        <v>0.47908736999999996</v>
      </c>
      <c r="X65" s="32">
        <v>0.64719454999999992</v>
      </c>
      <c r="Y65" s="33">
        <v>0.58198324999999984</v>
      </c>
      <c r="Z65" s="34"/>
      <c r="AA65" s="43">
        <f t="shared" ca="1" si="11"/>
        <v>-0.10075996468140858</v>
      </c>
      <c r="AB65" s="43">
        <f t="shared" ca="1" si="12"/>
        <v>-0.12536725863874976</v>
      </c>
    </row>
    <row r="66" spans="2:33" x14ac:dyDescent="0.25">
      <c r="B66" s="77" t="s">
        <v>30</v>
      </c>
      <c r="C66" s="78"/>
      <c r="D66" s="31">
        <v>0.51737356000000001</v>
      </c>
      <c r="E66" s="31">
        <v>0.46838486000000007</v>
      </c>
      <c r="F66" s="31">
        <v>0.49958221000001307</v>
      </c>
      <c r="G66" s="31">
        <v>0.49307868000000388</v>
      </c>
      <c r="H66" s="31">
        <v>0.54703774000000005</v>
      </c>
      <c r="I66" s="31">
        <v>0.58381425600000003</v>
      </c>
      <c r="J66" s="31">
        <v>0.61032230399999998</v>
      </c>
      <c r="K66" s="31">
        <v>0.41565873999999997</v>
      </c>
      <c r="L66" s="31">
        <v>0.61658764999999993</v>
      </c>
      <c r="M66" s="31">
        <v>0.64641195100000004</v>
      </c>
      <c r="N66" s="31">
        <v>0.60086889899999996</v>
      </c>
      <c r="O66" s="31">
        <v>0.54242719200000011</v>
      </c>
      <c r="P66" s="31">
        <v>0.57098713000000001</v>
      </c>
      <c r="Q66" s="32">
        <v>0.6413823500000001</v>
      </c>
      <c r="R66" s="32">
        <v>0.71884704999999982</v>
      </c>
      <c r="S66" s="32">
        <v>0.57843490399999875</v>
      </c>
      <c r="T66" s="32">
        <v>0.74726814999999902</v>
      </c>
      <c r="U66" s="32">
        <v>0.6176673840000001</v>
      </c>
      <c r="V66" s="32">
        <v>0.73040430599999884</v>
      </c>
      <c r="W66" s="32">
        <v>0.50386837199999979</v>
      </c>
      <c r="X66" s="32">
        <v>0.65264535800000001</v>
      </c>
      <c r="Y66" s="33">
        <v>0.71188363699999968</v>
      </c>
      <c r="Z66" s="34"/>
      <c r="AA66" s="43">
        <f t="shared" ca="1" si="11"/>
        <v>9.0766414368643522E-2</v>
      </c>
      <c r="AB66" s="43">
        <f t="shared" ca="1" si="12"/>
        <v>0.15253558054151606</v>
      </c>
    </row>
    <row r="67" spans="2:33" x14ac:dyDescent="0.25">
      <c r="B67" s="77" t="s">
        <v>31</v>
      </c>
      <c r="C67" s="78"/>
      <c r="D67" s="31">
        <v>0.37000797999999996</v>
      </c>
      <c r="E67" s="31">
        <v>0.36802171999999983</v>
      </c>
      <c r="F67" s="31">
        <v>0.39514292999999984</v>
      </c>
      <c r="G67" s="31">
        <v>0.34811992000000008</v>
      </c>
      <c r="H67" s="31">
        <v>0.35702504000000002</v>
      </c>
      <c r="I67" s="31">
        <v>0.37415869999999996</v>
      </c>
      <c r="J67" s="31">
        <v>0.42115682000000004</v>
      </c>
      <c r="K67" s="31">
        <v>0.36552529</v>
      </c>
      <c r="L67" s="31">
        <v>0.36604034000000002</v>
      </c>
      <c r="M67" s="31">
        <v>0.39667069000000005</v>
      </c>
      <c r="N67" s="31">
        <v>0.40684235999999996</v>
      </c>
      <c r="O67" s="31">
        <v>0.33713327399999998</v>
      </c>
      <c r="P67" s="31">
        <v>0.34028573000000001</v>
      </c>
      <c r="Q67" s="32">
        <v>0.36915304700000001</v>
      </c>
      <c r="R67" s="32">
        <v>0.40526377499999983</v>
      </c>
      <c r="S67" s="32">
        <v>0.33146881500000008</v>
      </c>
      <c r="T67" s="32">
        <v>0.38572889099999985</v>
      </c>
      <c r="U67" s="32">
        <v>0.4074347479999999</v>
      </c>
      <c r="V67" s="32">
        <v>0.3866326909999997</v>
      </c>
      <c r="W67" s="32">
        <v>0.29953223599999979</v>
      </c>
      <c r="X67" s="32">
        <v>0.35553956899999978</v>
      </c>
      <c r="Y67" s="33">
        <v>0.43635490199999982</v>
      </c>
      <c r="Z67" s="34"/>
      <c r="AA67" s="43">
        <f t="shared" ca="1" si="11"/>
        <v>0.22730334411807784</v>
      </c>
      <c r="AB67" s="43">
        <f t="shared" ca="1" si="12"/>
        <v>7.0981069096246907E-2</v>
      </c>
    </row>
    <row r="68" spans="2:33" x14ac:dyDescent="0.25">
      <c r="B68" s="77" t="s">
        <v>32</v>
      </c>
      <c r="C68" s="78"/>
      <c r="D68" s="31">
        <v>0.14520106000000002</v>
      </c>
      <c r="E68" s="31">
        <v>0.13058460999999993</v>
      </c>
      <c r="F68" s="31">
        <v>0.13396711000000183</v>
      </c>
      <c r="G68" s="31">
        <v>0.11951173000000034</v>
      </c>
      <c r="H68" s="31">
        <v>0.12118838999999999</v>
      </c>
      <c r="I68" s="31">
        <v>0.15619076000000001</v>
      </c>
      <c r="J68" s="31">
        <v>0.16005658</v>
      </c>
      <c r="K68" s="31">
        <v>0.14032979000000001</v>
      </c>
      <c r="L68" s="31">
        <v>0.14609761000000002</v>
      </c>
      <c r="M68" s="31">
        <v>0.16203473999999998</v>
      </c>
      <c r="N68" s="31">
        <v>0.14744849800000004</v>
      </c>
      <c r="O68" s="31">
        <v>0.13284272600000002</v>
      </c>
      <c r="P68" s="31">
        <v>0.16213079999999991</v>
      </c>
      <c r="Q68" s="32">
        <v>0.13856992599999987</v>
      </c>
      <c r="R68" s="32">
        <v>0.20763679799999971</v>
      </c>
      <c r="S68" s="32">
        <v>0.13986423899999983</v>
      </c>
      <c r="T68" s="32">
        <v>0.11165509799999987</v>
      </c>
      <c r="U68" s="32">
        <v>0.17139244899999967</v>
      </c>
      <c r="V68" s="32">
        <v>0.17489108999999964</v>
      </c>
      <c r="W68" s="32">
        <v>0.16180097399999971</v>
      </c>
      <c r="X68" s="32">
        <v>0.14556501999999985</v>
      </c>
      <c r="Y68" s="33">
        <v>0.16423489399999991</v>
      </c>
      <c r="Z68" s="34"/>
      <c r="AA68" s="43">
        <f t="shared" ca="1" si="11"/>
        <v>0.12825797021839502</v>
      </c>
      <c r="AB68" s="43">
        <f t="shared" ca="1" si="12"/>
        <v>-4.1761203843932337E-2</v>
      </c>
    </row>
    <row r="69" spans="2:33" x14ac:dyDescent="0.25">
      <c r="B69" s="77" t="s">
        <v>45</v>
      </c>
      <c r="C69" s="78"/>
      <c r="D69" s="31">
        <v>0.11486665999999998</v>
      </c>
      <c r="E69" s="31">
        <v>0.1311195169999998</v>
      </c>
      <c r="F69" s="31">
        <v>0.13824701000000328</v>
      </c>
      <c r="G69" s="31">
        <v>0.11862280499999997</v>
      </c>
      <c r="H69" s="31">
        <v>0.14102089999999998</v>
      </c>
      <c r="I69" s="31">
        <v>0.12678829</v>
      </c>
      <c r="J69" s="31">
        <v>0.12566546000000001</v>
      </c>
      <c r="K69" s="31">
        <v>9.9019689999999994E-2</v>
      </c>
      <c r="L69" s="31">
        <v>0.13241365999999999</v>
      </c>
      <c r="M69" s="31">
        <v>0.12479219000000001</v>
      </c>
      <c r="N69" s="31">
        <v>0.12412328</v>
      </c>
      <c r="O69" s="31">
        <v>0.13260675000000002</v>
      </c>
      <c r="P69" s="31">
        <v>8.8691560000000016E-2</v>
      </c>
      <c r="Q69" s="32">
        <v>9.1007969999999869E-2</v>
      </c>
      <c r="R69" s="32">
        <v>0.11140560999999975</v>
      </c>
      <c r="S69" s="32">
        <v>8.3844604999999933E-2</v>
      </c>
      <c r="T69" s="32">
        <v>9.1270189999999848E-2</v>
      </c>
      <c r="U69" s="32">
        <v>0.11873580199999979</v>
      </c>
      <c r="V69" s="32">
        <v>0.1379198469999999</v>
      </c>
      <c r="W69" s="32">
        <v>0.111516029</v>
      </c>
      <c r="X69" s="32">
        <v>7.5488794000000067E-2</v>
      </c>
      <c r="Y69" s="33">
        <v>0.10166254999999993</v>
      </c>
      <c r="Z69" s="34"/>
      <c r="AA69" s="43">
        <f t="shared" ca="1" si="11"/>
        <v>0.34672372696800324</v>
      </c>
      <c r="AB69" s="43">
        <f t="shared" ca="1" si="12"/>
        <v>-0.14379194575196352</v>
      </c>
    </row>
    <row r="70" spans="2:33" x14ac:dyDescent="0.25">
      <c r="B70" s="77" t="s">
        <v>46</v>
      </c>
      <c r="C70" s="78"/>
      <c r="D70" s="31">
        <v>5.7883000000000011E-2</v>
      </c>
      <c r="E70" s="31">
        <v>7.545083000000001E-2</v>
      </c>
      <c r="F70" s="31">
        <v>6.5162009999999701E-2</v>
      </c>
      <c r="G70" s="31">
        <v>7.2590290000000016E-2</v>
      </c>
      <c r="H70" s="31">
        <v>6.7990279999999986E-2</v>
      </c>
      <c r="I70" s="31">
        <v>7.5121579999999993E-2</v>
      </c>
      <c r="J70" s="31">
        <v>6.3999880000000009E-2</v>
      </c>
      <c r="K70" s="31">
        <v>6.6115009999999905E-2</v>
      </c>
      <c r="L70" s="31">
        <v>6.1232379999999996E-2</v>
      </c>
      <c r="M70" s="31">
        <v>8.0941849999999996E-2</v>
      </c>
      <c r="N70" s="31">
        <v>4.6654729999999998E-2</v>
      </c>
      <c r="O70" s="31">
        <v>4.4355240000000004E-2</v>
      </c>
      <c r="P70" s="31">
        <v>5.4146259999999995E-2</v>
      </c>
      <c r="Q70" s="32">
        <v>7.1266759999999985E-2</v>
      </c>
      <c r="R70" s="32">
        <v>6.6923980000000008E-2</v>
      </c>
      <c r="S70" s="32">
        <v>6.3644349999999961E-2</v>
      </c>
      <c r="T70" s="32">
        <v>5.807859000000002E-2</v>
      </c>
      <c r="U70" s="32">
        <v>7.3250149999999986E-2</v>
      </c>
      <c r="V70" s="32">
        <v>7.9227289999999978E-2</v>
      </c>
      <c r="W70" s="32">
        <v>7.4717159999999963E-2</v>
      </c>
      <c r="X70" s="32">
        <v>8.1924049999999998E-2</v>
      </c>
      <c r="Y70" s="33">
        <v>8.7424782000000006E-2</v>
      </c>
      <c r="Z70" s="34"/>
      <c r="AA70" s="43">
        <f t="shared" ca="1" si="11"/>
        <v>6.7144287910571032E-2</v>
      </c>
      <c r="AB70" s="43">
        <f t="shared" ca="1" si="12"/>
        <v>0.19350993820490503</v>
      </c>
    </row>
    <row r="71" spans="2:33" x14ac:dyDescent="0.25">
      <c r="B71" s="77" t="s">
        <v>47</v>
      </c>
      <c r="C71" s="78"/>
      <c r="D71" s="31">
        <v>5.6823341000000013E-2</v>
      </c>
      <c r="E71" s="31">
        <v>6.6214929000000006E-2</v>
      </c>
      <c r="F71" s="31">
        <v>6.1907995000000153E-2</v>
      </c>
      <c r="G71" s="31">
        <v>5.476728099999998E-2</v>
      </c>
      <c r="H71" s="31">
        <v>6.5616636000000006E-2</v>
      </c>
      <c r="I71" s="31">
        <v>6.1242818999999997E-2</v>
      </c>
      <c r="J71" s="31">
        <v>6.3057753000000008E-2</v>
      </c>
      <c r="K71" s="31">
        <v>5.3702149999999949E-2</v>
      </c>
      <c r="L71" s="31">
        <v>5.7989593999999998E-2</v>
      </c>
      <c r="M71" s="31">
        <v>6.6059984000000002E-2</v>
      </c>
      <c r="N71" s="31">
        <v>6.7839716999999994E-2</v>
      </c>
      <c r="O71" s="31">
        <v>6.5882469000000013E-2</v>
      </c>
      <c r="P71" s="31">
        <v>6.3579646000000017E-2</v>
      </c>
      <c r="Q71" s="32">
        <v>7.0779348999999991E-2</v>
      </c>
      <c r="R71" s="32">
        <v>6.8539821000000001E-2</v>
      </c>
      <c r="S71" s="32">
        <v>7.369978499999999E-2</v>
      </c>
      <c r="T71" s="32">
        <v>7.2174976000000002E-2</v>
      </c>
      <c r="U71" s="32">
        <v>6.3817225000000005E-2</v>
      </c>
      <c r="V71" s="32">
        <v>5.5379571000000002E-2</v>
      </c>
      <c r="W71" s="32">
        <v>5.3634738999999994E-2</v>
      </c>
      <c r="X71" s="32">
        <v>5.6309613000000001E-2</v>
      </c>
      <c r="Y71" s="33">
        <v>6.6523088999999994E-2</v>
      </c>
      <c r="Z71" s="34"/>
      <c r="AA71" s="43">
        <f t="shared" ca="1" si="11"/>
        <v>0.18138068183846312</v>
      </c>
      <c r="AB71" s="43">
        <f t="shared" ca="1" si="12"/>
        <v>4.2400214048793128E-2</v>
      </c>
    </row>
    <row r="72" spans="2:33" x14ac:dyDescent="0.25">
      <c r="B72" s="77" t="s">
        <v>48</v>
      </c>
      <c r="C72" s="82"/>
      <c r="D72" s="31">
        <v>3.5968721000000016E-2</v>
      </c>
      <c r="E72" s="31">
        <v>4.5062888000000009E-2</v>
      </c>
      <c r="F72" s="31">
        <v>3.7718664000000006E-2</v>
      </c>
      <c r="G72" s="31">
        <v>3.8363155000000093E-2</v>
      </c>
      <c r="H72" s="31">
        <v>4.5618784999999995E-2</v>
      </c>
      <c r="I72" s="31">
        <v>3.7631117999999873E-2</v>
      </c>
      <c r="J72" s="31">
        <v>4.2780539999999992E-2</v>
      </c>
      <c r="K72" s="31">
        <v>3.7336046999999997E-2</v>
      </c>
      <c r="L72" s="31">
        <v>4.2591954999999952E-2</v>
      </c>
      <c r="M72" s="31">
        <v>4.2769493000000026E-2</v>
      </c>
      <c r="N72" s="31">
        <v>4.2071210000000012E-2</v>
      </c>
      <c r="O72" s="31">
        <v>4.4443025000000046E-2</v>
      </c>
      <c r="P72" s="31">
        <v>4.1716364000000047E-2</v>
      </c>
      <c r="Q72" s="32">
        <v>4.387859999999992E-2</v>
      </c>
      <c r="R72" s="32">
        <v>4.6249330000000026E-2</v>
      </c>
      <c r="S72" s="32">
        <v>4.7749126999999975E-2</v>
      </c>
      <c r="T72" s="32">
        <v>4.1874829000000002E-2</v>
      </c>
      <c r="U72" s="32">
        <v>4.1638678999999977E-2</v>
      </c>
      <c r="V72" s="32">
        <v>3.8253354000000003E-2</v>
      </c>
      <c r="W72" s="32">
        <v>3.1105937000000028E-2</v>
      </c>
      <c r="X72" s="32">
        <v>3.6326237000000011E-2</v>
      </c>
      <c r="Y72" s="33">
        <v>3.9957820999999998E-2</v>
      </c>
      <c r="Z72" s="34"/>
      <c r="AA72" s="43">
        <f t="shared" ca="1" si="11"/>
        <v>9.997137881361029E-2</v>
      </c>
      <c r="AB72" s="43">
        <f t="shared" ca="1" si="12"/>
        <v>-4.0367707150363308E-2</v>
      </c>
    </row>
    <row r="73" spans="2:33" s="53" customFormat="1" x14ac:dyDescent="0.25">
      <c r="B73" s="83" t="s">
        <v>49</v>
      </c>
      <c r="C73" s="82"/>
      <c r="D73" s="48">
        <f>SUM(D61:D62,D66:D71)</f>
        <v>3.0523806539999998</v>
      </c>
      <c r="E73" s="48">
        <f t="shared" ref="E73:Y73" si="14">SUM(E61:E62,E66:E71)</f>
        <v>2.9737982759999992</v>
      </c>
      <c r="F73" s="48">
        <f t="shared" si="14"/>
        <v>2.9644416350000746</v>
      </c>
      <c r="G73" s="48">
        <f t="shared" si="14"/>
        <v>3.0968754860000045</v>
      </c>
      <c r="H73" s="48">
        <f t="shared" si="14"/>
        <v>2.9657109060000004</v>
      </c>
      <c r="I73" s="48">
        <f t="shared" si="14"/>
        <v>2.9988327839999993</v>
      </c>
      <c r="J73" s="48">
        <f t="shared" si="14"/>
        <v>3.1436529669999995</v>
      </c>
      <c r="K73" s="48">
        <f t="shared" si="14"/>
        <v>2.7300186999999987</v>
      </c>
      <c r="L73" s="48">
        <f t="shared" si="14"/>
        <v>3.1606873839999996</v>
      </c>
      <c r="M73" s="48">
        <f t="shared" si="14"/>
        <v>2.9059764279999993</v>
      </c>
      <c r="N73" s="48">
        <f t="shared" si="14"/>
        <v>3.0319755040000009</v>
      </c>
      <c r="O73" s="48">
        <f t="shared" si="14"/>
        <v>3.1611259230000002</v>
      </c>
      <c r="P73" s="48">
        <f t="shared" si="14"/>
        <v>3.2090919349999982</v>
      </c>
      <c r="Q73" s="49">
        <f t="shared" si="14"/>
        <v>3.1320288009999993</v>
      </c>
      <c r="R73" s="49">
        <f t="shared" si="14"/>
        <v>3.4374239859999975</v>
      </c>
      <c r="S73" s="49">
        <f t="shared" si="14"/>
        <v>3.2503677729999976</v>
      </c>
      <c r="T73" s="49">
        <f t="shared" si="14"/>
        <v>3.2416855589999938</v>
      </c>
      <c r="U73" s="49">
        <f t="shared" si="14"/>
        <v>3.2510146859999982</v>
      </c>
      <c r="V73" s="49">
        <f t="shared" si="14"/>
        <v>3.3019981429999983</v>
      </c>
      <c r="W73" s="49">
        <f t="shared" si="14"/>
        <v>2.8958514700000024</v>
      </c>
      <c r="X73" s="49">
        <f t="shared" si="14"/>
        <v>3.0736776139999988</v>
      </c>
      <c r="Y73" s="50">
        <f t="shared" si="14"/>
        <v>3.2860878239999991</v>
      </c>
      <c r="Z73" s="51"/>
      <c r="AA73" s="52">
        <f t="shared" ca="1" si="11"/>
        <v>6.9106209783522221E-2</v>
      </c>
      <c r="AB73" s="52">
        <f t="shared" ca="1" si="12"/>
        <v>1.0788366521701009E-2</v>
      </c>
      <c r="AC73" s="1"/>
    </row>
    <row r="74" spans="2:33" x14ac:dyDescent="0.25">
      <c r="B74" s="84" t="s">
        <v>50</v>
      </c>
      <c r="C74" s="78"/>
      <c r="D74" s="85">
        <v>0.24463465732431183</v>
      </c>
      <c r="E74" s="85">
        <v>0.25401962444640702</v>
      </c>
      <c r="F74" s="85">
        <v>0.27916813456480233</v>
      </c>
      <c r="G74" s="85">
        <v>0.2982913797336959</v>
      </c>
      <c r="H74" s="85">
        <v>0.30466615420486853</v>
      </c>
      <c r="I74" s="85">
        <v>0.31966001547722034</v>
      </c>
      <c r="J74" s="85">
        <v>0.33435227773318238</v>
      </c>
      <c r="K74" s="85">
        <v>0.3255785526878518</v>
      </c>
      <c r="L74" s="85">
        <v>0.30380740526915717</v>
      </c>
      <c r="M74" s="85">
        <v>0.35749816997483236</v>
      </c>
      <c r="N74" s="85">
        <v>0.3672377361001265</v>
      </c>
      <c r="O74" s="85">
        <v>0.32360799155674758</v>
      </c>
      <c r="P74" s="85">
        <v>0.29233711810129187</v>
      </c>
      <c r="Q74" s="86">
        <v>0.30530876685894159</v>
      </c>
      <c r="R74" s="86">
        <v>0.34990351696463617</v>
      </c>
      <c r="S74" s="86">
        <v>0.3155580594663982</v>
      </c>
      <c r="T74" s="86">
        <v>0.34353672147755537</v>
      </c>
      <c r="U74" s="86">
        <v>0.30043297472818586</v>
      </c>
      <c r="V74" s="86">
        <v>0.35278516872260979</v>
      </c>
      <c r="W74" s="86">
        <v>0.36542190300941124</v>
      </c>
      <c r="X74" s="86">
        <v>0.25623628757052808</v>
      </c>
      <c r="Y74" s="87">
        <v>0.28430269001842706</v>
      </c>
      <c r="Z74" s="88"/>
      <c r="AA74" s="40">
        <f ca="1">(OFFSET(Z74,0,-1)-OFFSET(Z74,0,-2))*100</f>
        <v>2.8066402447898984</v>
      </c>
      <c r="AB74" s="40">
        <f ca="1">(OFFSET(Z74,0,-1)-OFFSET(Z74,0,-5))*100</f>
        <v>-1.6130284709758802</v>
      </c>
      <c r="AG74" s="89"/>
    </row>
    <row r="75" spans="2:33" ht="16.5" customHeight="1" x14ac:dyDescent="0.25">
      <c r="B75" s="77" t="s">
        <v>51</v>
      </c>
      <c r="C75" s="78"/>
      <c r="D75" s="31">
        <v>1.0709</v>
      </c>
      <c r="E75" s="31">
        <v>1.1257999999999999</v>
      </c>
      <c r="F75" s="31">
        <v>1.0744</v>
      </c>
      <c r="G75" s="31">
        <v>0.95890024299999976</v>
      </c>
      <c r="H75" s="31">
        <v>0.99998766999999922</v>
      </c>
      <c r="I75" s="31">
        <v>0.98102773899999962</v>
      </c>
      <c r="J75" s="31">
        <v>0.97232901499999991</v>
      </c>
      <c r="K75" s="31">
        <v>0.97038373099999997</v>
      </c>
      <c r="L75" s="31">
        <v>0.94319432100000022</v>
      </c>
      <c r="M75" s="31">
        <v>0.93666853900000013</v>
      </c>
      <c r="N75" s="31">
        <v>1.0835283920000005</v>
      </c>
      <c r="O75" s="31">
        <v>1.1141766270000006</v>
      </c>
      <c r="P75" s="31">
        <v>0.97727677099999988</v>
      </c>
      <c r="Q75" s="32">
        <v>1.0158214219999999</v>
      </c>
      <c r="R75" s="32">
        <v>1.0720650960000004</v>
      </c>
      <c r="S75" s="32">
        <v>0.95257304399999987</v>
      </c>
      <c r="T75" s="32">
        <v>0.87510956399999973</v>
      </c>
      <c r="U75" s="32">
        <v>1.0580299009999998</v>
      </c>
      <c r="V75" s="32">
        <v>1.0968331129999997</v>
      </c>
      <c r="W75" s="32">
        <v>1.0436639839999997</v>
      </c>
      <c r="X75" s="32">
        <v>1.0119592310000001</v>
      </c>
      <c r="Y75" s="33">
        <v>1.0369512950000002</v>
      </c>
      <c r="Z75" s="34"/>
      <c r="AA75" s="43">
        <f ca="1">OFFSET(Z75,0,-1)/OFFSET(Z75,0,-2)-1</f>
        <v>2.4696710336149952E-2</v>
      </c>
      <c r="AB75" s="43">
        <f ca="1">OFFSET(Z75,0,-1)/OFFSET(Z75,0,-5)-1</f>
        <v>-1.9922505006783942E-2</v>
      </c>
    </row>
    <row r="76" spans="2:33" s="90" customFormat="1" x14ac:dyDescent="0.25">
      <c r="B76" s="77" t="s">
        <v>52</v>
      </c>
      <c r="C76" s="78"/>
      <c r="D76" s="31">
        <v>0.87390000000000001</v>
      </c>
      <c r="E76" s="31">
        <v>0.89570000000000005</v>
      </c>
      <c r="F76" s="31">
        <v>0.81910000000000005</v>
      </c>
      <c r="G76" s="31">
        <v>0.78921492499999979</v>
      </c>
      <c r="H76" s="31">
        <v>0.83378374899999996</v>
      </c>
      <c r="I76" s="31">
        <v>0.75525670899999997</v>
      </c>
      <c r="J76" s="31">
        <v>0.78178351800000001</v>
      </c>
      <c r="K76" s="31">
        <v>0.77462945199999977</v>
      </c>
      <c r="L76" s="31">
        <v>0.7726014910000002</v>
      </c>
      <c r="M76" s="31">
        <v>0.73705613300000006</v>
      </c>
      <c r="N76" s="31">
        <v>0.79838339200000019</v>
      </c>
      <c r="O76" s="31">
        <v>0.89571277500000002</v>
      </c>
      <c r="P76" s="31">
        <v>0.69869941099999999</v>
      </c>
      <c r="Q76" s="32">
        <v>0.80004201199999991</v>
      </c>
      <c r="R76" s="32">
        <v>0.90110429600000042</v>
      </c>
      <c r="S76" s="32">
        <v>0.78664859799999998</v>
      </c>
      <c r="T76" s="32">
        <v>0.70271312499999972</v>
      </c>
      <c r="U76" s="32">
        <v>0.82311305099999987</v>
      </c>
      <c r="V76" s="32">
        <v>0.77001447999999983</v>
      </c>
      <c r="W76" s="32">
        <v>0.81433077699999967</v>
      </c>
      <c r="X76" s="32">
        <v>0.8095153340000002</v>
      </c>
      <c r="Y76" s="33">
        <v>0.74943096700000023</v>
      </c>
      <c r="Z76" s="34"/>
      <c r="AA76" s="43">
        <f ca="1">OFFSET(Z76,0,-1)/OFFSET(Z76,0,-2)-1</f>
        <v>-7.4222642211246859E-2</v>
      </c>
      <c r="AB76" s="43">
        <f ca="1">OFFSET(Z76,0,-1)/OFFSET(Z76,0,-5)-1</f>
        <v>-8.9516359764291509E-2</v>
      </c>
    </row>
    <row r="77" spans="2:33" s="90" customFormat="1" ht="30" x14ac:dyDescent="0.25">
      <c r="B77" s="77" t="s">
        <v>53</v>
      </c>
      <c r="C77" s="78"/>
      <c r="D77" s="31">
        <v>0.605078</v>
      </c>
      <c r="E77" s="31">
        <v>0.60977800000000004</v>
      </c>
      <c r="F77" s="31">
        <v>0.60958999999999997</v>
      </c>
      <c r="G77" s="31">
        <v>0.61114100000000005</v>
      </c>
      <c r="H77" s="31">
        <v>0.5964299999999999</v>
      </c>
      <c r="I77" s="31">
        <v>0.58721800000000002</v>
      </c>
      <c r="J77" s="31">
        <v>0.61146999999999996</v>
      </c>
      <c r="K77" s="31">
        <v>0.58289400000000002</v>
      </c>
      <c r="L77" s="31">
        <v>0.5841442</v>
      </c>
      <c r="M77" s="31">
        <v>0.55380099999999999</v>
      </c>
      <c r="N77" s="31">
        <v>0.60989643999999998</v>
      </c>
      <c r="O77" s="31">
        <v>0.60646920000000004</v>
      </c>
      <c r="P77" s="31">
        <v>0.59847449999999991</v>
      </c>
      <c r="Q77" s="32">
        <v>0.60022759999999997</v>
      </c>
      <c r="R77" s="32">
        <v>0.60728699999999991</v>
      </c>
      <c r="S77" s="32">
        <v>0.61551669999999992</v>
      </c>
      <c r="T77" s="32">
        <v>0.61287999999999998</v>
      </c>
      <c r="U77" s="32">
        <v>0.60831629999999992</v>
      </c>
      <c r="V77" s="32">
        <v>0.61782439999999994</v>
      </c>
      <c r="W77" s="32">
        <v>0.6133076999999999</v>
      </c>
      <c r="X77" s="32">
        <v>0.60551134000000006</v>
      </c>
      <c r="Y77" s="33">
        <v>0.61487280000000011</v>
      </c>
      <c r="Z77" s="34"/>
      <c r="AA77" s="43">
        <f ca="1">OFFSET(Z77,0,-1)/OFFSET(Z77,0,-2)-1</f>
        <v>1.5460420609133552E-2</v>
      </c>
      <c r="AB77" s="43">
        <f ca="1">OFFSET(Z77,0,-1)/OFFSET(Z77,0,-5)-1</f>
        <v>1.0778110006258501E-2</v>
      </c>
    </row>
    <row r="78" spans="2:33" s="90" customFormat="1" ht="5.0999999999999996" customHeight="1" x14ac:dyDescent="0.25">
      <c r="B78" s="91"/>
      <c r="C78" s="92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4"/>
      <c r="R78" s="94"/>
      <c r="S78" s="94"/>
      <c r="T78" s="94"/>
      <c r="U78" s="94"/>
      <c r="V78" s="94"/>
      <c r="W78" s="94"/>
      <c r="X78" s="94"/>
      <c r="Y78" s="94"/>
      <c r="Z78" s="95"/>
      <c r="AA78" s="70"/>
      <c r="AB78" s="96"/>
    </row>
    <row r="79" spans="2:33" x14ac:dyDescent="0.25">
      <c r="B79" s="64" t="s">
        <v>54</v>
      </c>
      <c r="D79" s="65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75"/>
      <c r="R79" s="75"/>
      <c r="S79" s="75"/>
      <c r="T79" s="75"/>
      <c r="U79" s="75"/>
      <c r="V79" s="75"/>
      <c r="W79" s="75"/>
      <c r="X79" s="75"/>
      <c r="Y79" s="75"/>
      <c r="Z79" s="76"/>
      <c r="AA79" s="70"/>
      <c r="AB79" s="70"/>
    </row>
    <row r="80" spans="2:33" x14ac:dyDescent="0.25">
      <c r="B80" s="64" t="s">
        <v>55</v>
      </c>
      <c r="D80" s="65"/>
      <c r="E80" s="66"/>
      <c r="F80" s="66"/>
      <c r="G80" s="66"/>
      <c r="H80" s="66"/>
      <c r="I80" s="66"/>
      <c r="J80" s="66"/>
      <c r="K80" s="66"/>
      <c r="L80" s="97"/>
      <c r="M80" s="97"/>
      <c r="N80" s="97"/>
      <c r="O80" s="97"/>
      <c r="P80" s="97"/>
      <c r="Q80" s="98"/>
      <c r="R80" s="98"/>
      <c r="S80" s="98"/>
      <c r="T80" s="98"/>
      <c r="U80" s="98"/>
      <c r="V80" s="98"/>
      <c r="W80" s="98"/>
      <c r="X80" s="98"/>
      <c r="Y80" s="98"/>
      <c r="Z80" s="99"/>
      <c r="AA80" s="70"/>
      <c r="AB80" s="70"/>
    </row>
    <row r="81" spans="1:28" x14ac:dyDescent="0.25">
      <c r="L81" s="65"/>
      <c r="M81" s="65"/>
      <c r="N81" s="65"/>
      <c r="O81" s="65"/>
      <c r="P81" s="65"/>
      <c r="Q81" s="100"/>
      <c r="R81" s="100"/>
      <c r="S81" s="100"/>
      <c r="T81" s="100"/>
      <c r="U81" s="100"/>
      <c r="V81" s="100"/>
      <c r="W81" s="100"/>
      <c r="X81" s="100"/>
      <c r="Y81" s="100"/>
      <c r="Z81" s="101"/>
      <c r="AA81" s="70"/>
    </row>
    <row r="82" spans="1:28" ht="17.25" x14ac:dyDescent="0.25">
      <c r="A82" s="20"/>
      <c r="B82" s="102" t="s">
        <v>56</v>
      </c>
      <c r="C82" s="102"/>
      <c r="D82" s="21"/>
      <c r="E82" s="21"/>
      <c r="F82" s="21"/>
      <c r="G82" s="21"/>
      <c r="H82" s="21"/>
      <c r="I82" s="21"/>
      <c r="J82" s="21"/>
      <c r="K82" s="102"/>
      <c r="L82" s="102"/>
      <c r="M82" s="102"/>
      <c r="N82" s="102"/>
      <c r="O82" s="102"/>
      <c r="P82" s="102"/>
      <c r="Q82" s="103"/>
      <c r="R82" s="103"/>
      <c r="S82" s="103"/>
      <c r="T82" s="103"/>
      <c r="U82" s="103"/>
      <c r="V82" s="103"/>
      <c r="W82" s="103"/>
      <c r="X82" s="103"/>
      <c r="Y82" s="103"/>
      <c r="Z82" s="104"/>
      <c r="AA82" s="23"/>
      <c r="AB82" s="23"/>
    </row>
    <row r="83" spans="1:28" x14ac:dyDescent="0.25">
      <c r="B83" s="24" t="s">
        <v>24</v>
      </c>
      <c r="C83" s="25"/>
      <c r="D83" s="26" t="str">
        <f>D$10</f>
        <v>1кв 2012</v>
      </c>
      <c r="E83" s="26" t="str">
        <f t="shared" ref="E83:AB83" si="15">E$10</f>
        <v>2кв 2012</v>
      </c>
      <c r="F83" s="26" t="str">
        <f t="shared" si="15"/>
        <v>3кв 2012</v>
      </c>
      <c r="G83" s="26" t="str">
        <f t="shared" si="15"/>
        <v>4кв 2012</v>
      </c>
      <c r="H83" s="26" t="str">
        <f t="shared" si="15"/>
        <v>1кв 2013</v>
      </c>
      <c r="I83" s="26" t="str">
        <f t="shared" si="15"/>
        <v>2кв 2013</v>
      </c>
      <c r="J83" s="26" t="str">
        <f t="shared" si="15"/>
        <v>3кв 2013</v>
      </c>
      <c r="K83" s="26" t="str">
        <f t="shared" si="15"/>
        <v>4кв 2013</v>
      </c>
      <c r="L83" s="26" t="str">
        <f t="shared" si="15"/>
        <v>1кв 2014</v>
      </c>
      <c r="M83" s="26" t="str">
        <f t="shared" si="15"/>
        <v>2кв 2014</v>
      </c>
      <c r="N83" s="26" t="str">
        <f t="shared" si="15"/>
        <v>3кв 2014</v>
      </c>
      <c r="O83" s="26" t="str">
        <f t="shared" si="15"/>
        <v>4кв 2014</v>
      </c>
      <c r="P83" s="26" t="str">
        <f t="shared" si="15"/>
        <v>1кв 2015</v>
      </c>
      <c r="Q83" s="26" t="str">
        <f t="shared" si="15"/>
        <v>2кв 2015</v>
      </c>
      <c r="R83" s="26" t="str">
        <f t="shared" si="15"/>
        <v>3кв 2015</v>
      </c>
      <c r="S83" s="26" t="str">
        <f t="shared" si="15"/>
        <v>4кв 2015</v>
      </c>
      <c r="T83" s="26" t="str">
        <f t="shared" si="15"/>
        <v>1кв 2016</v>
      </c>
      <c r="U83" s="26" t="str">
        <f t="shared" si="15"/>
        <v>2кв 2016</v>
      </c>
      <c r="V83" s="26" t="str">
        <f t="shared" si="15"/>
        <v>3кв 2016</v>
      </c>
      <c r="W83" s="26" t="str">
        <f t="shared" si="15"/>
        <v>4кв 2016</v>
      </c>
      <c r="X83" s="26" t="str">
        <f t="shared" si="15"/>
        <v>1кв 2017</v>
      </c>
      <c r="Y83" s="27" t="str">
        <f t="shared" si="15"/>
        <v>2кв 2017</v>
      </c>
      <c r="Z83" s="28"/>
      <c r="AA83" s="29" t="str">
        <f>AA$10</f>
        <v>кв/кв</v>
      </c>
      <c r="AB83" s="29" t="str">
        <f t="shared" si="15"/>
        <v>г/г</v>
      </c>
    </row>
    <row r="84" spans="1:28" x14ac:dyDescent="0.25">
      <c r="B84" s="77" t="s">
        <v>57</v>
      </c>
      <c r="C84" s="31"/>
      <c r="D84" s="31">
        <v>0</v>
      </c>
      <c r="E84" s="31">
        <v>1.9055799999999998E-3</v>
      </c>
      <c r="F84" s="31">
        <v>0</v>
      </c>
      <c r="G84" s="31">
        <v>0</v>
      </c>
      <c r="H84" s="31">
        <v>0</v>
      </c>
      <c r="I84" s="31">
        <v>1.09443E-3</v>
      </c>
      <c r="J84" s="31">
        <v>3.4457250000000002E-2</v>
      </c>
      <c r="K84" s="31">
        <v>8.4273520000000005E-2</v>
      </c>
      <c r="L84" s="31">
        <v>8.6162009999999997E-2</v>
      </c>
      <c r="M84" s="31">
        <v>8.3837680000000012E-2</v>
      </c>
      <c r="N84" s="31">
        <v>6.5075540000000001E-2</v>
      </c>
      <c r="O84" s="31">
        <v>6.5287010000000006E-2</v>
      </c>
      <c r="P84" s="31">
        <v>5.2396123999999995E-2</v>
      </c>
      <c r="Q84" s="32">
        <v>7.2013704000000012E-2</v>
      </c>
      <c r="R84" s="32">
        <v>4.4265728000000004E-2</v>
      </c>
      <c r="S84" s="32">
        <v>0.11749599999999999</v>
      </c>
      <c r="T84" s="32">
        <v>0.10899093400000032</v>
      </c>
      <c r="U84" s="32">
        <v>0.16899620599999993</v>
      </c>
      <c r="V84" s="32">
        <v>0.19277745100000016</v>
      </c>
      <c r="W84" s="32">
        <v>0.14107427299999997</v>
      </c>
      <c r="X84" s="32">
        <v>5.987838600000002E-2</v>
      </c>
      <c r="Y84" s="33">
        <v>0.22563034600000026</v>
      </c>
      <c r="Z84" s="34"/>
      <c r="AA84" s="43">
        <f t="shared" ref="AA84:AA93" ca="1" si="16">OFFSET(Z84,0,-1)/OFFSET(Z84,0,-2)-1</f>
        <v>2.7681434165576904</v>
      </c>
      <c r="AB84" s="43">
        <f t="shared" ref="AB84:AB93" ca="1" si="17">OFFSET(Z84,0,-1)/OFFSET(Z84,0,-5)-1</f>
        <v>0.33512077780018545</v>
      </c>
    </row>
    <row r="85" spans="1:28" x14ac:dyDescent="0.25">
      <c r="B85" s="77" t="s">
        <v>58</v>
      </c>
      <c r="C85" s="31"/>
      <c r="D85" s="31">
        <v>0.29817887000000004</v>
      </c>
      <c r="E85" s="31">
        <v>0.36177767999999988</v>
      </c>
      <c r="F85" s="31">
        <v>0.34232183000000005</v>
      </c>
      <c r="G85" s="31">
        <v>0.31181044000000002</v>
      </c>
      <c r="H85" s="31">
        <v>0.33108891600000001</v>
      </c>
      <c r="I85" s="31">
        <v>0.36377274600000004</v>
      </c>
      <c r="J85" s="31">
        <v>0.42767530500000012</v>
      </c>
      <c r="K85" s="31">
        <v>0.44502683900000001</v>
      </c>
      <c r="L85" s="31">
        <v>0.457742174</v>
      </c>
      <c r="M85" s="31">
        <v>0.53908286599999999</v>
      </c>
      <c r="N85" s="31">
        <v>0.4352583340000003</v>
      </c>
      <c r="O85" s="31">
        <v>0.45824810000000005</v>
      </c>
      <c r="P85" s="31">
        <v>0.40682091500000001</v>
      </c>
      <c r="Q85" s="32">
        <v>0.50589343600000003</v>
      </c>
      <c r="R85" s="32">
        <v>0.48572055399999997</v>
      </c>
      <c r="S85" s="32">
        <v>0.29164340799999999</v>
      </c>
      <c r="T85" s="32">
        <v>0.41287256400000005</v>
      </c>
      <c r="U85" s="32">
        <v>0.34558653199999995</v>
      </c>
      <c r="V85" s="32">
        <v>0.55506040699999992</v>
      </c>
      <c r="W85" s="32">
        <v>0.4116805740000003</v>
      </c>
      <c r="X85" s="32">
        <v>0.29677770600000036</v>
      </c>
      <c r="Y85" s="33">
        <v>0.53627187500000018</v>
      </c>
      <c r="Z85" s="34"/>
      <c r="AA85" s="43">
        <f t="shared" ca="1" si="16"/>
        <v>0.80698167065149939</v>
      </c>
      <c r="AB85" s="43">
        <f t="shared" ca="1" si="17"/>
        <v>0.55177307372614925</v>
      </c>
    </row>
    <row r="86" spans="1:28" x14ac:dyDescent="0.25">
      <c r="B86" s="77" t="s">
        <v>59</v>
      </c>
      <c r="C86" s="31"/>
      <c r="D86" s="31">
        <v>0</v>
      </c>
      <c r="E86" s="31">
        <v>0</v>
      </c>
      <c r="F86" s="31">
        <v>0</v>
      </c>
      <c r="G86" s="31">
        <v>0</v>
      </c>
      <c r="H86" s="31">
        <v>0</v>
      </c>
      <c r="I86" s="31">
        <v>0</v>
      </c>
      <c r="J86" s="31">
        <v>0</v>
      </c>
      <c r="K86" s="31">
        <v>0</v>
      </c>
      <c r="L86" s="31">
        <v>0</v>
      </c>
      <c r="M86" s="31">
        <v>3.3832799999999994E-4</v>
      </c>
      <c r="N86" s="31">
        <v>5.7688000000000001E-5</v>
      </c>
      <c r="O86" s="31">
        <v>1.8447140000000001E-3</v>
      </c>
      <c r="P86" s="31">
        <v>9.9667399999999991E-4</v>
      </c>
      <c r="Q86" s="32">
        <v>2.1664449999999999E-3</v>
      </c>
      <c r="R86" s="32">
        <v>5.1199790000000002E-3</v>
      </c>
      <c r="S86" s="32">
        <v>4.2399750000000009E-3</v>
      </c>
      <c r="T86" s="32">
        <v>1.501912E-2</v>
      </c>
      <c r="U86" s="32">
        <v>9.7715499999999934E-3</v>
      </c>
      <c r="V86" s="32">
        <v>7.0028909999999972E-3</v>
      </c>
      <c r="W86" s="32">
        <v>2.928636000000001E-3</v>
      </c>
      <c r="X86" s="32">
        <v>3.1342529999999992E-3</v>
      </c>
      <c r="Y86" s="33">
        <v>8.9526709999999989E-3</v>
      </c>
      <c r="Z86" s="34"/>
      <c r="AA86" s="43">
        <f t="shared" ca="1" si="16"/>
        <v>1.8563970426127057</v>
      </c>
      <c r="AB86" s="43">
        <f t="shared" ca="1" si="17"/>
        <v>-8.3802365029088999E-2</v>
      </c>
    </row>
    <row r="87" spans="1:28" x14ac:dyDescent="0.25">
      <c r="B87" s="77" t="s">
        <v>60</v>
      </c>
      <c r="C87" s="31"/>
      <c r="D87" s="31">
        <v>2.7447739999999998E-2</v>
      </c>
      <c r="E87" s="31">
        <v>3.4156970000000036E-2</v>
      </c>
      <c r="F87" s="31">
        <v>2.3830229999999994E-2</v>
      </c>
      <c r="G87" s="31">
        <v>2.1843229999999998E-2</v>
      </c>
      <c r="H87" s="31">
        <v>2.8410858999999997E-2</v>
      </c>
      <c r="I87" s="31">
        <v>2.6255124000000043E-2</v>
      </c>
      <c r="J87" s="31">
        <v>2.7593334000000004E-2</v>
      </c>
      <c r="K87" s="31">
        <v>2.7094109999999998E-2</v>
      </c>
      <c r="L87" s="31">
        <v>3.2421599999999995E-2</v>
      </c>
      <c r="M87" s="31">
        <v>2.8506460000000004E-2</v>
      </c>
      <c r="N87" s="31">
        <v>2.3658290000000009E-2</v>
      </c>
      <c r="O87" s="31">
        <v>2.7337080999999982E-2</v>
      </c>
      <c r="P87" s="31">
        <v>3.3350819999999996E-2</v>
      </c>
      <c r="Q87" s="32">
        <v>3.0941840000000005E-2</v>
      </c>
      <c r="R87" s="32">
        <v>2.9810769999999997E-2</v>
      </c>
      <c r="S87" s="32">
        <v>2.0940769999999994E-2</v>
      </c>
      <c r="T87" s="32">
        <v>2.7805837000000031E-2</v>
      </c>
      <c r="U87" s="32">
        <v>4.5774532000000021E-2</v>
      </c>
      <c r="V87" s="32">
        <v>4.4586803000000091E-2</v>
      </c>
      <c r="W87" s="32">
        <v>5.7762078000000029E-2</v>
      </c>
      <c r="X87" s="32">
        <v>5.4770583000000095E-2</v>
      </c>
      <c r="Y87" s="33">
        <v>9.2683935000000078E-2</v>
      </c>
      <c r="Z87" s="34"/>
      <c r="AA87" s="43">
        <f t="shared" ca="1" si="16"/>
        <v>0.69222107787313347</v>
      </c>
      <c r="AB87" s="43">
        <f t="shared" ca="1" si="17"/>
        <v>1.0247926292288478</v>
      </c>
    </row>
    <row r="88" spans="1:28" x14ac:dyDescent="0.25">
      <c r="B88" s="77" t="s">
        <v>38</v>
      </c>
      <c r="C88" s="31"/>
      <c r="D88" s="31">
        <v>6.258569600000001E-2</v>
      </c>
      <c r="E88" s="31">
        <v>7.6769690000000002E-2</v>
      </c>
      <c r="F88" s="31">
        <v>7.8506759999999995E-2</v>
      </c>
      <c r="G88" s="31">
        <v>6.7038239999999943E-2</v>
      </c>
      <c r="H88" s="31">
        <v>7.0519759999999918E-2</v>
      </c>
      <c r="I88" s="31">
        <v>7.7997769999999939E-2</v>
      </c>
      <c r="J88" s="31">
        <v>8.0054999999999904E-2</v>
      </c>
      <c r="K88" s="31">
        <v>7.6769999999999936E-2</v>
      </c>
      <c r="L88" s="31">
        <v>7.7360159999999928E-2</v>
      </c>
      <c r="M88" s="31">
        <v>8.6954539999999927E-2</v>
      </c>
      <c r="N88" s="31">
        <v>8.4210269999999893E-2</v>
      </c>
      <c r="O88" s="31">
        <v>8.2739000000000007E-2</v>
      </c>
      <c r="P88" s="31">
        <v>7.4784699999999898E-2</v>
      </c>
      <c r="Q88" s="32">
        <v>6.3873399999999927E-2</v>
      </c>
      <c r="R88" s="32">
        <v>7.2926749999999929E-2</v>
      </c>
      <c r="S88" s="32">
        <v>5.9754629999999934E-2</v>
      </c>
      <c r="T88" s="32">
        <v>6.0180179999999937E-2</v>
      </c>
      <c r="U88" s="32">
        <v>6.5326169999999947E-2</v>
      </c>
      <c r="V88" s="32">
        <v>6.9298549999999903E-2</v>
      </c>
      <c r="W88" s="32">
        <v>6.4702889999999944E-2</v>
      </c>
      <c r="X88" s="32">
        <v>5.8511119999999951E-2</v>
      </c>
      <c r="Y88" s="33">
        <v>7.1657819999999928E-2</v>
      </c>
      <c r="Z88" s="34"/>
      <c r="AA88" s="43">
        <f t="shared" ca="1" si="16"/>
        <v>0.2246872047569759</v>
      </c>
      <c r="AB88" s="43">
        <f t="shared" ca="1" si="17"/>
        <v>9.6923637188587541E-2</v>
      </c>
    </row>
    <row r="89" spans="1:28" x14ac:dyDescent="0.25">
      <c r="B89" s="83" t="s">
        <v>61</v>
      </c>
      <c r="C89" s="48"/>
      <c r="D89" s="48">
        <f>SUM(D84:D88)</f>
        <v>0.38821230600000006</v>
      </c>
      <c r="E89" s="48">
        <f t="shared" ref="E89:Y89" si="18">SUM(E84:E88)</f>
        <v>0.47460991999999991</v>
      </c>
      <c r="F89" s="48">
        <f t="shared" si="18"/>
        <v>0.44465882000000007</v>
      </c>
      <c r="G89" s="48">
        <f t="shared" si="18"/>
        <v>0.40069190999999993</v>
      </c>
      <c r="H89" s="48">
        <f t="shared" si="18"/>
        <v>0.43001953499999995</v>
      </c>
      <c r="I89" s="48">
        <f t="shared" si="18"/>
        <v>0.46912007</v>
      </c>
      <c r="J89" s="48">
        <f t="shared" si="18"/>
        <v>0.56978088900000001</v>
      </c>
      <c r="K89" s="48">
        <f t="shared" si="18"/>
        <v>0.6331644689999999</v>
      </c>
      <c r="L89" s="48">
        <f t="shared" si="18"/>
        <v>0.65368594399999991</v>
      </c>
      <c r="M89" s="48">
        <f t="shared" si="18"/>
        <v>0.73871987399999994</v>
      </c>
      <c r="N89" s="48">
        <f t="shared" si="18"/>
        <v>0.60826012200000013</v>
      </c>
      <c r="O89" s="48">
        <f t="shared" si="18"/>
        <v>0.63545590500000004</v>
      </c>
      <c r="P89" s="48">
        <f t="shared" si="18"/>
        <v>0.56834923299999984</v>
      </c>
      <c r="Q89" s="49">
        <f t="shared" si="18"/>
        <v>0.67488882499999991</v>
      </c>
      <c r="R89" s="49">
        <f t="shared" si="18"/>
        <v>0.63784378099999994</v>
      </c>
      <c r="S89" s="49">
        <f t="shared" si="18"/>
        <v>0.49407478299999991</v>
      </c>
      <c r="T89" s="49">
        <f t="shared" si="18"/>
        <v>0.62486863500000034</v>
      </c>
      <c r="U89" s="49">
        <f t="shared" si="18"/>
        <v>0.63545498999999983</v>
      </c>
      <c r="V89" s="49">
        <f t="shared" si="18"/>
        <v>0.86872610199999989</v>
      </c>
      <c r="W89" s="49">
        <f t="shared" si="18"/>
        <v>0.67814845100000032</v>
      </c>
      <c r="X89" s="49">
        <f t="shared" si="18"/>
        <v>0.47307204800000041</v>
      </c>
      <c r="Y89" s="50">
        <f t="shared" si="18"/>
        <v>0.93519664700000038</v>
      </c>
      <c r="Z89" s="51"/>
      <c r="AA89" s="52">
        <f t="shared" ca="1" si="16"/>
        <v>0.97685881242342942</v>
      </c>
      <c r="AB89" s="52">
        <f t="shared" ca="1" si="17"/>
        <v>0.47169612595221055</v>
      </c>
    </row>
    <row r="90" spans="1:28" s="53" customFormat="1" x14ac:dyDescent="0.25">
      <c r="B90" s="83" t="s">
        <v>62</v>
      </c>
      <c r="C90" s="48"/>
      <c r="D90" s="48">
        <v>0.50443000000000005</v>
      </c>
      <c r="E90" s="48">
        <v>0.95117300000000005</v>
      </c>
      <c r="F90" s="48">
        <v>1.02471</v>
      </c>
      <c r="G90" s="48">
        <v>0.82168017599999998</v>
      </c>
      <c r="H90" s="48">
        <v>0.46810774899999996</v>
      </c>
      <c r="I90" s="48">
        <v>0.97618247999999996</v>
      </c>
      <c r="J90" s="48">
        <v>1.1437340410000001</v>
      </c>
      <c r="K90" s="48">
        <v>1.2669999999999999</v>
      </c>
      <c r="L90" s="48">
        <v>0.61976827199999995</v>
      </c>
      <c r="M90" s="48">
        <v>1.1794342660000001</v>
      </c>
      <c r="N90" s="48">
        <v>1.489735408</v>
      </c>
      <c r="O90" s="48">
        <v>1.136587</v>
      </c>
      <c r="P90" s="48">
        <v>0.69022325999999989</v>
      </c>
      <c r="Q90" s="49">
        <v>1.1463185299999998</v>
      </c>
      <c r="R90" s="49">
        <v>1.3382097289999997</v>
      </c>
      <c r="S90" s="49">
        <v>1.0430854540000001</v>
      </c>
      <c r="T90" s="49">
        <v>0.61455520499999994</v>
      </c>
      <c r="U90" s="49">
        <v>1.3941360530000002</v>
      </c>
      <c r="V90" s="49">
        <v>1.3362415570000001</v>
      </c>
      <c r="W90" s="49">
        <v>1.265288932</v>
      </c>
      <c r="X90" s="49">
        <v>0.66605941199999985</v>
      </c>
      <c r="Y90" s="50">
        <v>1.3866601380000001</v>
      </c>
      <c r="Z90" s="51"/>
      <c r="AA90" s="52">
        <f t="shared" ca="1" si="16"/>
        <v>1.0818865599935408</v>
      </c>
      <c r="AB90" s="52">
        <f t="shared" ca="1" si="17"/>
        <v>-5.3623998776252124E-3</v>
      </c>
    </row>
    <row r="91" spans="1:28" x14ac:dyDescent="0.25">
      <c r="B91" s="77" t="s">
        <v>63</v>
      </c>
      <c r="C91" s="31"/>
      <c r="D91" s="31">
        <v>0.27020499999999997</v>
      </c>
      <c r="E91" s="31">
        <v>0.43433100000000002</v>
      </c>
      <c r="F91" s="31">
        <v>0.595244</v>
      </c>
      <c r="G91" s="31">
        <v>0.51501072000000003</v>
      </c>
      <c r="H91" s="31">
        <v>0.25696794000000001</v>
      </c>
      <c r="I91" s="31">
        <v>0.51873369999999996</v>
      </c>
      <c r="J91" s="31">
        <v>0.64069463000000004</v>
      </c>
      <c r="K91" s="31">
        <v>0.53300000000000003</v>
      </c>
      <c r="L91" s="31">
        <v>0.25916222</v>
      </c>
      <c r="M91" s="31">
        <v>0.48004657000000006</v>
      </c>
      <c r="N91" s="31">
        <v>0.71488669000000005</v>
      </c>
      <c r="O91" s="31">
        <v>0.34412900000000002</v>
      </c>
      <c r="P91" s="31">
        <v>0.22768289</v>
      </c>
      <c r="Q91" s="32">
        <v>0.46078155999999998</v>
      </c>
      <c r="R91" s="32">
        <v>0.42689920999999992</v>
      </c>
      <c r="S91" s="32">
        <v>0.34043339000000011</v>
      </c>
      <c r="T91" s="32">
        <v>0.17848067000000001</v>
      </c>
      <c r="U91" s="32">
        <v>0.46504832999999995</v>
      </c>
      <c r="V91" s="32">
        <v>0.47009682999999997</v>
      </c>
      <c r="W91" s="32">
        <v>0.37068009000000002</v>
      </c>
      <c r="X91" s="32">
        <v>0.24169027999999998</v>
      </c>
      <c r="Y91" s="33">
        <v>0.46155414600000005</v>
      </c>
      <c r="Z91" s="34"/>
      <c r="AA91" s="43">
        <f t="shared" ca="1" si="16"/>
        <v>0.90969262810238005</v>
      </c>
      <c r="AB91" s="43">
        <f t="shared" ca="1" si="17"/>
        <v>-7.513593264596663E-3</v>
      </c>
    </row>
    <row r="92" spans="1:28" x14ac:dyDescent="0.25">
      <c r="B92" s="77" t="s">
        <v>64</v>
      </c>
      <c r="C92" s="31"/>
      <c r="D92" s="31">
        <v>0</v>
      </c>
      <c r="E92" s="31">
        <v>0</v>
      </c>
      <c r="F92" s="31">
        <v>0</v>
      </c>
      <c r="G92" s="31">
        <v>0</v>
      </c>
      <c r="H92" s="31">
        <v>2.3444799999999999E-3</v>
      </c>
      <c r="I92" s="31">
        <v>4.4882040000000005E-2</v>
      </c>
      <c r="J92" s="31">
        <v>5.8045840000000001E-2</v>
      </c>
      <c r="K92" s="31">
        <v>0.34399999999999997</v>
      </c>
      <c r="L92" s="31">
        <v>0.12438716999999999</v>
      </c>
      <c r="M92" s="31">
        <v>0.29353799000000003</v>
      </c>
      <c r="N92" s="31">
        <v>0.32175337999999998</v>
      </c>
      <c r="O92" s="31">
        <v>0.29334199999999999</v>
      </c>
      <c r="P92" s="31">
        <v>0.21222215999999999</v>
      </c>
      <c r="Q92" s="32">
        <v>0.25014170000000002</v>
      </c>
      <c r="R92" s="32">
        <v>0.37867985999999992</v>
      </c>
      <c r="S92" s="32">
        <v>0.29014011999999995</v>
      </c>
      <c r="T92" s="32">
        <v>0.21360768999999999</v>
      </c>
      <c r="U92" s="32">
        <v>0.39588106000000006</v>
      </c>
      <c r="V92" s="32">
        <v>0.38635865999999996</v>
      </c>
      <c r="W92" s="32">
        <v>0.37716657000000003</v>
      </c>
      <c r="X92" s="32">
        <v>0.20446855</v>
      </c>
      <c r="Y92" s="33">
        <v>0.41955632100000001</v>
      </c>
      <c r="Z92" s="34"/>
      <c r="AA92" s="43">
        <f t="shared" ca="1" si="16"/>
        <v>1.0519357182314835</v>
      </c>
      <c r="AB92" s="43">
        <f t="shared" ca="1" si="17"/>
        <v>5.9803974961570416E-2</v>
      </c>
    </row>
    <row r="93" spans="1:28" x14ac:dyDescent="0.25">
      <c r="B93" s="77" t="s">
        <v>65</v>
      </c>
      <c r="C93" s="31"/>
      <c r="D93" s="31">
        <v>0.21473400000000001</v>
      </c>
      <c r="E93" s="31">
        <v>0.48858800000000002</v>
      </c>
      <c r="F93" s="31">
        <v>0.40739599999999998</v>
      </c>
      <c r="G93" s="31">
        <v>0.28331420000000002</v>
      </c>
      <c r="H93" s="31">
        <v>0.19375819000000002</v>
      </c>
      <c r="I93" s="31">
        <v>0.38880630999999999</v>
      </c>
      <c r="J93" s="31">
        <v>0.41813194200000003</v>
      </c>
      <c r="K93" s="31">
        <v>0.36699999999999999</v>
      </c>
      <c r="L93" s="31">
        <v>0.22391993999999998</v>
      </c>
      <c r="M93" s="31">
        <v>0.38885502000000005</v>
      </c>
      <c r="N93" s="31">
        <v>0.4309579</v>
      </c>
      <c r="O93" s="31">
        <v>0.44800999999999996</v>
      </c>
      <c r="P93" s="31">
        <v>0.23024131999999997</v>
      </c>
      <c r="Q93" s="32">
        <v>0.41171105000000002</v>
      </c>
      <c r="R93" s="32">
        <v>0.49130061000000003</v>
      </c>
      <c r="S93" s="32">
        <v>0.38552534999999999</v>
      </c>
      <c r="T93" s="32">
        <v>0.20885380000000001</v>
      </c>
      <c r="U93" s="32">
        <v>0.48754009999999998</v>
      </c>
      <c r="V93" s="32">
        <v>0.46255701999999999</v>
      </c>
      <c r="W93" s="32">
        <v>0.50028768999999995</v>
      </c>
      <c r="X93" s="32">
        <v>0.20253357</v>
      </c>
      <c r="Y93" s="33">
        <v>0.48780997999999998</v>
      </c>
      <c r="Z93" s="34"/>
      <c r="AA93" s="43">
        <f t="shared" ca="1" si="16"/>
        <v>1.4085388906145289</v>
      </c>
      <c r="AB93" s="43">
        <f t="shared" ca="1" si="17"/>
        <v>5.5355446659666185E-4</v>
      </c>
    </row>
    <row r="94" spans="1:28" ht="5.0999999999999996" customHeight="1" x14ac:dyDescent="0.25">
      <c r="B94" s="105"/>
      <c r="C94" s="78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7"/>
      <c r="R94" s="107"/>
      <c r="S94" s="107"/>
      <c r="T94" s="107"/>
      <c r="U94" s="107"/>
      <c r="V94" s="107"/>
      <c r="W94" s="107"/>
      <c r="X94" s="107"/>
      <c r="Y94" s="107"/>
      <c r="Z94" s="34"/>
      <c r="AA94" s="108"/>
      <c r="AB94" s="108"/>
    </row>
    <row r="95" spans="1:28" x14ac:dyDescent="0.25">
      <c r="B95" s="64" t="s">
        <v>66</v>
      </c>
      <c r="D95" s="65"/>
      <c r="E95" s="66"/>
      <c r="F95" s="66"/>
      <c r="G95" s="66"/>
      <c r="H95" s="66"/>
      <c r="I95" s="66"/>
      <c r="J95" s="66"/>
      <c r="K95" s="97"/>
      <c r="L95" s="97"/>
      <c r="M95" s="97"/>
      <c r="N95" s="97"/>
      <c r="O95" s="97"/>
      <c r="P95" s="97"/>
      <c r="Q95" s="98"/>
      <c r="R95" s="98"/>
      <c r="S95" s="98"/>
      <c r="T95" s="98"/>
      <c r="U95" s="98"/>
      <c r="V95" s="98"/>
      <c r="W95" s="98"/>
      <c r="X95" s="98"/>
      <c r="Y95" s="98"/>
      <c r="Z95" s="99"/>
      <c r="AA95" s="70"/>
      <c r="AB95" s="70"/>
    </row>
    <row r="96" spans="1:28" s="90" customFormat="1" x14ac:dyDescent="0.25">
      <c r="B96" s="91"/>
      <c r="C96" s="92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4"/>
      <c r="R96" s="94"/>
      <c r="S96" s="94"/>
      <c r="T96" s="94"/>
      <c r="U96" s="94"/>
      <c r="V96" s="94"/>
      <c r="W96" s="94"/>
      <c r="X96" s="94"/>
      <c r="Y96" s="94"/>
      <c r="Z96" s="95"/>
      <c r="AA96" s="96"/>
      <c r="AB96" s="96"/>
    </row>
    <row r="97" spans="1:28" x14ac:dyDescent="0.25">
      <c r="A97" s="20"/>
      <c r="B97" s="9" t="s">
        <v>67</v>
      </c>
      <c r="Y97" s="4"/>
    </row>
    <row r="98" spans="1:28" x14ac:dyDescent="0.25">
      <c r="B98" s="24" t="s">
        <v>24</v>
      </c>
      <c r="C98" s="25"/>
      <c r="D98" s="26" t="str">
        <f>D$10</f>
        <v>1кв 2012</v>
      </c>
      <c r="E98" s="26" t="str">
        <f t="shared" ref="E98:AB98" si="19">E$10</f>
        <v>2кв 2012</v>
      </c>
      <c r="F98" s="26" t="str">
        <f t="shared" si="19"/>
        <v>3кв 2012</v>
      </c>
      <c r="G98" s="26" t="str">
        <f t="shared" si="19"/>
        <v>4кв 2012</v>
      </c>
      <c r="H98" s="26" t="str">
        <f t="shared" si="19"/>
        <v>1кв 2013</v>
      </c>
      <c r="I98" s="26" t="str">
        <f t="shared" si="19"/>
        <v>2кв 2013</v>
      </c>
      <c r="J98" s="26" t="str">
        <f t="shared" si="19"/>
        <v>3кв 2013</v>
      </c>
      <c r="K98" s="26" t="str">
        <f t="shared" si="19"/>
        <v>4кв 2013</v>
      </c>
      <c r="L98" s="26" t="str">
        <f t="shared" si="19"/>
        <v>1кв 2014</v>
      </c>
      <c r="M98" s="26" t="str">
        <f t="shared" si="19"/>
        <v>2кв 2014</v>
      </c>
      <c r="N98" s="26" t="str">
        <f t="shared" si="19"/>
        <v>3кв 2014</v>
      </c>
      <c r="O98" s="26" t="str">
        <f t="shared" si="19"/>
        <v>4кв 2014</v>
      </c>
      <c r="P98" s="26" t="str">
        <f t="shared" si="19"/>
        <v>1кв 2015</v>
      </c>
      <c r="Q98" s="26" t="str">
        <f t="shared" si="19"/>
        <v>2кв 2015</v>
      </c>
      <c r="R98" s="26" t="str">
        <f t="shared" si="19"/>
        <v>3кв 2015</v>
      </c>
      <c r="S98" s="26" t="str">
        <f t="shared" si="19"/>
        <v>4кв 2015</v>
      </c>
      <c r="T98" s="26" t="str">
        <f t="shared" si="19"/>
        <v>1кв 2016</v>
      </c>
      <c r="U98" s="26" t="str">
        <f t="shared" si="19"/>
        <v>2кв 2016</v>
      </c>
      <c r="V98" s="26" t="str">
        <f t="shared" si="19"/>
        <v>3кв 2016</v>
      </c>
      <c r="W98" s="26" t="str">
        <f t="shared" si="19"/>
        <v>4кв 2016</v>
      </c>
      <c r="X98" s="26" t="str">
        <f t="shared" si="19"/>
        <v>1кв 2017</v>
      </c>
      <c r="Y98" s="27" t="str">
        <f t="shared" si="19"/>
        <v>2кв 2017</v>
      </c>
      <c r="Z98" s="28"/>
      <c r="AA98" s="29" t="str">
        <f>AA$10</f>
        <v>кв/кв</v>
      </c>
      <c r="AB98" s="29" t="str">
        <f t="shared" si="19"/>
        <v>г/г</v>
      </c>
    </row>
    <row r="99" spans="1:28" s="2" customFormat="1" x14ac:dyDescent="0.25">
      <c r="B99" s="77" t="s">
        <v>68</v>
      </c>
      <c r="C99" s="78"/>
      <c r="D99" s="32">
        <v>3.0839632040000002</v>
      </c>
      <c r="E99" s="32">
        <v>3.4933943789999997</v>
      </c>
      <c r="F99" s="32">
        <v>3.3130000000000002</v>
      </c>
      <c r="G99" s="32">
        <v>4.2196078100000003</v>
      </c>
      <c r="H99" s="32">
        <v>3.3878416759999999</v>
      </c>
      <c r="I99" s="32">
        <v>3.4928995249999999</v>
      </c>
      <c r="J99" s="32">
        <v>3.4966029400000003</v>
      </c>
      <c r="K99" s="32">
        <v>3.6039525599999997</v>
      </c>
      <c r="L99" s="32">
        <v>3.47389613</v>
      </c>
      <c r="M99" s="32">
        <v>3.6459297500000001</v>
      </c>
      <c r="N99" s="32">
        <v>3.6436108000000003</v>
      </c>
      <c r="O99" s="32">
        <v>3.9427343970000002</v>
      </c>
      <c r="P99" s="32">
        <v>3.4965757380199998</v>
      </c>
      <c r="Q99" s="32">
        <v>3.9152389300000001</v>
      </c>
      <c r="R99" s="32">
        <v>3.8788250909999999</v>
      </c>
      <c r="S99" s="32">
        <v>3.9468622799999999</v>
      </c>
      <c r="T99" s="32">
        <v>3.8294361099999996</v>
      </c>
      <c r="U99" s="32">
        <v>3.6354266529999997</v>
      </c>
      <c r="V99" s="32">
        <v>4.2249306840000012</v>
      </c>
      <c r="W99" s="32">
        <v>3.7091967400000003</v>
      </c>
      <c r="X99" s="32">
        <v>2.62957888</v>
      </c>
      <c r="Y99" s="33">
        <v>2.4339737500000003</v>
      </c>
      <c r="Z99" s="34"/>
      <c r="AA99" s="43">
        <f ca="1">OFFSET(Z99,0,-1)/OFFSET(Z99,0,-2)-1</f>
        <v>-7.4386485032918892E-2</v>
      </c>
      <c r="AB99" s="43">
        <f ca="1">OFFSET(Z99,0,-1)/OFFSET(Z99,0,-5)-1</f>
        <v>-0.33048470445925393</v>
      </c>
    </row>
    <row r="100" spans="1:28" s="2" customFormat="1" x14ac:dyDescent="0.25">
      <c r="B100" s="77" t="s">
        <v>69</v>
      </c>
      <c r="C100" s="78"/>
      <c r="D100" s="32">
        <v>2.850286154</v>
      </c>
      <c r="E100" s="32">
        <v>2.8596698500000004</v>
      </c>
      <c r="F100" s="32">
        <v>2.5720000000000001</v>
      </c>
      <c r="G100" s="32">
        <v>3.00446664</v>
      </c>
      <c r="H100" s="32">
        <v>2.6214286499999999</v>
      </c>
      <c r="I100" s="32">
        <v>2.7432304599999999</v>
      </c>
      <c r="J100" s="32">
        <v>2.7753190700000001</v>
      </c>
      <c r="K100" s="32">
        <v>2.9008018799999999</v>
      </c>
      <c r="L100" s="32">
        <v>2.7932613000000002</v>
      </c>
      <c r="M100" s="32">
        <v>2.5758159000000003</v>
      </c>
      <c r="N100" s="32">
        <v>2.9774764999999999</v>
      </c>
      <c r="O100" s="32">
        <v>2.9713483599999999</v>
      </c>
      <c r="P100" s="32">
        <v>2.7243556</v>
      </c>
      <c r="Q100" s="32">
        <v>2.7592699499999997</v>
      </c>
      <c r="R100" s="32">
        <v>2.9530407100000002</v>
      </c>
      <c r="S100" s="32">
        <v>2.9052334899999996</v>
      </c>
      <c r="T100" s="32">
        <v>2.93449728</v>
      </c>
      <c r="U100" s="32">
        <v>2.67897053</v>
      </c>
      <c r="V100" s="32">
        <v>3.0347685000000002</v>
      </c>
      <c r="W100" s="32">
        <v>2.8076995500000002</v>
      </c>
      <c r="X100" s="32">
        <v>2.62034653</v>
      </c>
      <c r="Y100" s="33">
        <v>2.4339677499999999</v>
      </c>
      <c r="Z100" s="34"/>
      <c r="AA100" s="43">
        <f ca="1">OFFSET(Z100,0,-1)/OFFSET(Z100,0,-2)-1</f>
        <v>-7.1127531365097751E-2</v>
      </c>
      <c r="AB100" s="43">
        <f ca="1">OFFSET(Z100,0,-1)/OFFSET(Z100,0,-5)-1</f>
        <v>-9.1454078070802858E-2</v>
      </c>
    </row>
    <row r="101" spans="1:28" s="2" customFormat="1" x14ac:dyDescent="0.25">
      <c r="B101" s="77" t="s">
        <v>120</v>
      </c>
      <c r="C101" s="78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>
        <v>0.23552065000000003</v>
      </c>
      <c r="X101" s="32">
        <v>1.13425032</v>
      </c>
      <c r="Y101" s="33">
        <v>1.5813121400000001</v>
      </c>
      <c r="Z101" s="34"/>
      <c r="AA101" s="43">
        <f ca="1">OFFSET(Z101,0,-1)/OFFSET(Z101,0,-2)-1</f>
        <v>0.39414740478098342</v>
      </c>
      <c r="AB101" s="43"/>
    </row>
    <row r="102" spans="1:28" s="2" customFormat="1" x14ac:dyDescent="0.25">
      <c r="B102" s="77" t="s">
        <v>69</v>
      </c>
      <c r="C102" s="78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>
        <v>0.23552065000000003</v>
      </c>
      <c r="X102" s="32">
        <v>1.13425032</v>
      </c>
      <c r="Y102" s="33">
        <v>1.5813121400000001</v>
      </c>
      <c r="Z102" s="34"/>
      <c r="AA102" s="43">
        <f ca="1">OFFSET(Z102,0,-1)/OFFSET(Z102,0,-2)-1</f>
        <v>0.39414740478098342</v>
      </c>
      <c r="AB102" s="43"/>
    </row>
    <row r="103" spans="1:28" s="2" customFormat="1" x14ac:dyDescent="0.25">
      <c r="B103" s="77" t="s">
        <v>70</v>
      </c>
      <c r="C103" s="78"/>
      <c r="D103" s="32">
        <v>0.39814250000000001</v>
      </c>
      <c r="E103" s="32">
        <v>0.41646830000000001</v>
      </c>
      <c r="F103" s="32">
        <v>0.46400000000000002</v>
      </c>
      <c r="G103" s="32">
        <v>0.44616205000000003</v>
      </c>
      <c r="H103" s="32">
        <v>0.35910545999999999</v>
      </c>
      <c r="I103" s="32">
        <v>0.37033715</v>
      </c>
      <c r="J103" s="32">
        <v>0.36374260000000003</v>
      </c>
      <c r="K103" s="32">
        <v>0.35984689000000003</v>
      </c>
      <c r="L103" s="32">
        <v>0.39726484999999989</v>
      </c>
      <c r="M103" s="32">
        <v>0.3576008</v>
      </c>
      <c r="N103" s="32">
        <v>0.32633999999999996</v>
      </c>
      <c r="O103" s="32">
        <v>0.42201830000000001</v>
      </c>
      <c r="P103" s="32">
        <v>0.3614231</v>
      </c>
      <c r="Q103" s="32">
        <v>0.40450604000000001</v>
      </c>
      <c r="R103" s="32">
        <v>0.47327396499999996</v>
      </c>
      <c r="S103" s="32">
        <v>0.53776384499999996</v>
      </c>
      <c r="T103" s="32">
        <v>0.47321040000000003</v>
      </c>
      <c r="U103" s="32">
        <v>0.35335320000000003</v>
      </c>
      <c r="V103" s="32">
        <v>0.41123314999999999</v>
      </c>
      <c r="W103" s="32">
        <v>0.40040796000000001</v>
      </c>
      <c r="X103" s="32">
        <v>0.36358853999999996</v>
      </c>
      <c r="Y103" s="33">
        <v>0.37676945000000001</v>
      </c>
      <c r="Z103" s="34"/>
      <c r="AA103" s="43">
        <f ca="1">OFFSET(Z103,0,-1)/OFFSET(Z103,0,-2)-1</f>
        <v>3.6252270217317806E-2</v>
      </c>
      <c r="AB103" s="43">
        <f ca="1">OFFSET(Z103,0,-1)/OFFSET(Z103,0,-5)-1</f>
        <v>6.6268679610089753E-2</v>
      </c>
    </row>
    <row r="104" spans="1:28" s="2" customFormat="1" x14ac:dyDescent="0.25">
      <c r="B104" s="77" t="s">
        <v>69</v>
      </c>
      <c r="C104" s="78"/>
      <c r="D104" s="32">
        <v>0.15021879999999999</v>
      </c>
      <c r="E104" s="32">
        <v>0.1503854</v>
      </c>
      <c r="F104" s="32">
        <v>0.154</v>
      </c>
      <c r="G104" s="32">
        <v>0.14991370000000001</v>
      </c>
      <c r="H104" s="32">
        <v>0.15000041000000003</v>
      </c>
      <c r="I104" s="32">
        <v>0.15003085000000002</v>
      </c>
      <c r="J104" s="32">
        <v>0.1499144</v>
      </c>
      <c r="K104" s="32">
        <v>0.14995034000000002</v>
      </c>
      <c r="L104" s="32">
        <v>0.14720204999999997</v>
      </c>
      <c r="M104" s="32">
        <v>0.13262190000000001</v>
      </c>
      <c r="N104" s="32">
        <v>0.17360914999999999</v>
      </c>
      <c r="O104" s="32">
        <v>0.17103719999999997</v>
      </c>
      <c r="P104" s="32">
        <v>0.15504454999999998</v>
      </c>
      <c r="Q104" s="32">
        <v>0.25451569999999996</v>
      </c>
      <c r="R104" s="32">
        <v>0.31868350000000001</v>
      </c>
      <c r="S104" s="32">
        <v>0.30965324499999997</v>
      </c>
      <c r="T104" s="32">
        <v>0.32317385000000004</v>
      </c>
      <c r="U104" s="32">
        <v>0.33083060000000003</v>
      </c>
      <c r="V104" s="32">
        <v>0.37080589999999997</v>
      </c>
      <c r="W104" s="32">
        <v>0.36457761</v>
      </c>
      <c r="X104" s="32">
        <v>0.36358853999999996</v>
      </c>
      <c r="Y104" s="33">
        <v>0.37676945000000001</v>
      </c>
      <c r="Z104" s="34"/>
      <c r="AA104" s="43">
        <f ca="1">OFFSET(Z104,0,-1)/OFFSET(Z104,0,-2)-1</f>
        <v>3.6252270217317806E-2</v>
      </c>
      <c r="AB104" s="43">
        <f ca="1">OFFSET(Z104,0,-1)/OFFSET(Z104,0,-5)-1</f>
        <v>0.13885913213590273</v>
      </c>
    </row>
    <row r="105" spans="1:28" x14ac:dyDescent="0.25">
      <c r="B105" s="64"/>
      <c r="D105" s="65"/>
      <c r="E105" s="66"/>
      <c r="F105" s="66"/>
      <c r="G105" s="66"/>
      <c r="H105" s="66"/>
      <c r="I105" s="66"/>
      <c r="J105" s="66"/>
      <c r="K105" s="97"/>
      <c r="L105" s="97"/>
      <c r="M105" s="97"/>
      <c r="N105" s="97"/>
      <c r="O105" s="97"/>
      <c r="P105" s="81"/>
      <c r="Q105" s="109"/>
      <c r="R105" s="109"/>
      <c r="S105" s="109"/>
      <c r="T105" s="109"/>
      <c r="U105" s="109"/>
      <c r="V105" s="109"/>
      <c r="W105" s="109"/>
      <c r="X105" s="109"/>
      <c r="Y105" s="109"/>
      <c r="Z105" s="110"/>
      <c r="AA105" s="70"/>
      <c r="AB105" s="70"/>
    </row>
    <row r="106" spans="1:28" x14ac:dyDescent="0.25">
      <c r="A106" s="20"/>
      <c r="B106" s="82" t="s">
        <v>71</v>
      </c>
      <c r="C106" s="78"/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7"/>
      <c r="R106" s="107"/>
      <c r="S106" s="107"/>
      <c r="T106" s="107"/>
      <c r="U106" s="107"/>
      <c r="V106" s="107"/>
      <c r="W106" s="107"/>
      <c r="X106" s="107"/>
      <c r="Y106" s="107"/>
      <c r="Z106" s="34"/>
      <c r="AA106" s="108"/>
      <c r="AB106" s="108"/>
    </row>
    <row r="107" spans="1:28" ht="17.25" x14ac:dyDescent="0.25">
      <c r="B107" s="111" t="s">
        <v>72</v>
      </c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73"/>
      <c r="R107" s="73"/>
      <c r="S107" s="73"/>
      <c r="T107" s="73"/>
      <c r="U107" s="73"/>
      <c r="V107" s="73"/>
      <c r="W107" s="73"/>
      <c r="X107" s="73"/>
      <c r="Y107" s="73"/>
      <c r="Z107" s="22"/>
      <c r="AA107" s="23"/>
      <c r="AB107" s="23"/>
    </row>
    <row r="108" spans="1:28" x14ac:dyDescent="0.25">
      <c r="B108" s="24" t="s">
        <v>24</v>
      </c>
      <c r="C108" s="25"/>
      <c r="D108" s="26" t="str">
        <f>D$10</f>
        <v>1кв 2012</v>
      </c>
      <c r="E108" s="26" t="str">
        <f t="shared" ref="E108:AB108" si="20">E$10</f>
        <v>2кв 2012</v>
      </c>
      <c r="F108" s="26" t="str">
        <f t="shared" si="20"/>
        <v>3кв 2012</v>
      </c>
      <c r="G108" s="26" t="str">
        <f t="shared" si="20"/>
        <v>4кв 2012</v>
      </c>
      <c r="H108" s="26" t="str">
        <f t="shared" si="20"/>
        <v>1кв 2013</v>
      </c>
      <c r="I108" s="26" t="str">
        <f t="shared" si="20"/>
        <v>2кв 2013</v>
      </c>
      <c r="J108" s="26" t="str">
        <f t="shared" si="20"/>
        <v>3кв 2013</v>
      </c>
      <c r="K108" s="26" t="str">
        <f t="shared" si="20"/>
        <v>4кв 2013</v>
      </c>
      <c r="L108" s="26" t="str">
        <f t="shared" si="20"/>
        <v>1кв 2014</v>
      </c>
      <c r="M108" s="26" t="str">
        <f t="shared" si="20"/>
        <v>2кв 2014</v>
      </c>
      <c r="N108" s="26" t="str">
        <f t="shared" si="20"/>
        <v>3кв 2014</v>
      </c>
      <c r="O108" s="26" t="str">
        <f t="shared" si="20"/>
        <v>4кв 2014</v>
      </c>
      <c r="P108" s="26" t="str">
        <f t="shared" si="20"/>
        <v>1кв 2015</v>
      </c>
      <c r="Q108" s="26" t="str">
        <f t="shared" si="20"/>
        <v>2кв 2015</v>
      </c>
      <c r="R108" s="26" t="str">
        <f t="shared" si="20"/>
        <v>3кв 2015</v>
      </c>
      <c r="S108" s="26" t="str">
        <f t="shared" si="20"/>
        <v>4кв 2015</v>
      </c>
      <c r="T108" s="26" t="str">
        <f t="shared" si="20"/>
        <v>1кв 2016</v>
      </c>
      <c r="U108" s="26" t="str">
        <f t="shared" si="20"/>
        <v>2кв 2016</v>
      </c>
      <c r="V108" s="26" t="str">
        <f t="shared" si="20"/>
        <v>3кв 2016</v>
      </c>
      <c r="W108" s="26" t="str">
        <f t="shared" si="20"/>
        <v>4кв 2016</v>
      </c>
      <c r="X108" s="26" t="str">
        <f t="shared" si="20"/>
        <v>1кв 2017</v>
      </c>
      <c r="Y108" s="27" t="str">
        <f t="shared" si="20"/>
        <v>2кв 2017</v>
      </c>
      <c r="Z108" s="28"/>
      <c r="AA108" s="29" t="str">
        <f>AA$10</f>
        <v>кв/кв</v>
      </c>
      <c r="AB108" s="29" t="str">
        <f t="shared" si="20"/>
        <v>г/г</v>
      </c>
    </row>
    <row r="109" spans="1:28" s="2" customFormat="1" x14ac:dyDescent="0.25">
      <c r="B109" s="77" t="s">
        <v>30</v>
      </c>
      <c r="C109" s="78"/>
      <c r="D109" s="31">
        <v>0.24526955931791999</v>
      </c>
      <c r="E109" s="31">
        <v>0.25676524528055994</v>
      </c>
      <c r="F109" s="31">
        <v>0.23763830483032</v>
      </c>
      <c r="G109" s="31">
        <v>0.22830320762640002</v>
      </c>
      <c r="H109" s="31">
        <v>0.27478381835519999</v>
      </c>
      <c r="I109" s="31">
        <v>0.26792644006800004</v>
      </c>
      <c r="J109" s="31">
        <v>0.27511967468160003</v>
      </c>
      <c r="K109" s="31">
        <v>0.24510037403783994</v>
      </c>
      <c r="L109" s="31">
        <v>0.25158252186329999</v>
      </c>
      <c r="M109" s="31">
        <v>0.30339390745139999</v>
      </c>
      <c r="N109" s="31">
        <v>0.31193410168215002</v>
      </c>
      <c r="O109" s="31">
        <v>0.27280064461275</v>
      </c>
      <c r="P109" s="31">
        <v>0.2224154717787</v>
      </c>
      <c r="Q109" s="32">
        <v>0.26689428059249998</v>
      </c>
      <c r="R109" s="32">
        <v>0.27126582367050001</v>
      </c>
      <c r="S109" s="32">
        <v>0.17558459534355</v>
      </c>
      <c r="T109" s="32">
        <v>0.24236937779955003</v>
      </c>
      <c r="U109" s="32">
        <v>0.27811123302794999</v>
      </c>
      <c r="V109" s="32">
        <v>0.20971955378144999</v>
      </c>
      <c r="W109" s="32">
        <v>0.21283317599474999</v>
      </c>
      <c r="X109" s="32">
        <v>0.31127065007610005</v>
      </c>
      <c r="Y109" s="33">
        <v>0.29486907186269995</v>
      </c>
      <c r="Z109" s="34"/>
      <c r="AA109" s="43">
        <f ca="1">OFFSET(Z109,0,-1)/OFFSET(Z109,0,-2)-1</f>
        <v>-5.2692337711217618E-2</v>
      </c>
      <c r="AB109" s="43">
        <f ca="1">OFFSET(Z109,0,-1)/OFFSET(Z109,0,-5)-1</f>
        <v>6.0255886295199845E-2</v>
      </c>
    </row>
    <row r="110" spans="1:28" s="2" customFormat="1" x14ac:dyDescent="0.25">
      <c r="B110" s="77" t="s">
        <v>31</v>
      </c>
      <c r="C110" s="78"/>
      <c r="D110" s="31">
        <v>0.10547154783879999</v>
      </c>
      <c r="E110" s="31">
        <v>0.12760794374968795</v>
      </c>
      <c r="F110" s="31">
        <v>0.10856564402023994</v>
      </c>
      <c r="G110" s="31">
        <v>0.10334396549096003</v>
      </c>
      <c r="H110" s="31">
        <v>0.11656563811200001</v>
      </c>
      <c r="I110" s="31">
        <v>0.110307622824</v>
      </c>
      <c r="J110" s="31">
        <v>0.11073926858400002</v>
      </c>
      <c r="K110" s="31">
        <v>0.12448741721599998</v>
      </c>
      <c r="L110" s="31">
        <v>0.13051284134190003</v>
      </c>
      <c r="M110" s="31">
        <v>0.15646438326585002</v>
      </c>
      <c r="N110" s="31">
        <v>0.13805191156590002</v>
      </c>
      <c r="O110" s="31">
        <v>0.11402663183985001</v>
      </c>
      <c r="P110" s="31">
        <v>0.1315905771219</v>
      </c>
      <c r="Q110" s="32">
        <v>0.12528209427855</v>
      </c>
      <c r="R110" s="32">
        <v>0.13344222335354999</v>
      </c>
      <c r="S110" s="32">
        <v>0.10316506005630001</v>
      </c>
      <c r="T110" s="32">
        <v>0.14216730188730001</v>
      </c>
      <c r="U110" s="32">
        <v>0.14754992079149998</v>
      </c>
      <c r="V110" s="32">
        <v>0.14073341434815001</v>
      </c>
      <c r="W110" s="32">
        <v>0.1137395350029</v>
      </c>
      <c r="X110" s="32">
        <v>0.13520272470825004</v>
      </c>
      <c r="Y110" s="33">
        <v>0.12718211161440002</v>
      </c>
      <c r="Z110" s="34"/>
      <c r="AA110" s="43">
        <f ca="1">OFFSET(Z110,0,-1)/OFFSET(Z110,0,-2)-1</f>
        <v>-5.9322865801391678E-2</v>
      </c>
      <c r="AB110" s="43">
        <f ca="1">OFFSET(Z110,0,-1)/OFFSET(Z110,0,-5)-1</f>
        <v>-0.13804012274517807</v>
      </c>
    </row>
    <row r="111" spans="1:28" s="2" customFormat="1" x14ac:dyDescent="0.25">
      <c r="B111" s="77" t="s">
        <v>32</v>
      </c>
      <c r="C111" s="78"/>
      <c r="D111" s="31">
        <v>8.2433088527999993E-2</v>
      </c>
      <c r="E111" s="31">
        <v>0.10191940084800001</v>
      </c>
      <c r="F111" s="31">
        <v>6.8586739136000011E-2</v>
      </c>
      <c r="G111" s="31">
        <v>7.3313167775999999E-2</v>
      </c>
      <c r="H111" s="31">
        <v>8.2916265599999997E-2</v>
      </c>
      <c r="I111" s="31">
        <v>5.0637508992000001E-2</v>
      </c>
      <c r="J111" s="31">
        <v>6.4940895028800016E-2</v>
      </c>
      <c r="K111" s="31">
        <v>7.9562868121263994E-2</v>
      </c>
      <c r="L111" s="31">
        <v>7.4432188712699993E-2</v>
      </c>
      <c r="M111" s="31">
        <v>7.7745436985249994E-2</v>
      </c>
      <c r="N111" s="31">
        <v>8.1318548401049989E-2</v>
      </c>
      <c r="O111" s="31">
        <v>9.6534744262350008E-2</v>
      </c>
      <c r="P111" s="31">
        <v>7.389682255680001E-2</v>
      </c>
      <c r="Q111" s="32">
        <v>8.6450757029700009E-2</v>
      </c>
      <c r="R111" s="32">
        <v>8.9437681785900003E-2</v>
      </c>
      <c r="S111" s="32">
        <v>7.8026809484849996E-2</v>
      </c>
      <c r="T111" s="32">
        <v>8.2155617072400003E-2</v>
      </c>
      <c r="U111" s="32">
        <v>9.5385685597649997E-2</v>
      </c>
      <c r="V111" s="32">
        <v>8.8950378291300009E-2</v>
      </c>
      <c r="W111" s="32">
        <v>9.2876030869949999E-2</v>
      </c>
      <c r="X111" s="32">
        <v>0.11107814451209999</v>
      </c>
      <c r="Y111" s="33">
        <v>0.1348475527089</v>
      </c>
      <c r="Z111" s="34"/>
      <c r="AA111" s="43">
        <f ca="1">OFFSET(Z111,0,-1)/OFFSET(Z111,0,-2)-1</f>
        <v>0.21398816392914055</v>
      </c>
      <c r="AB111" s="43">
        <f ca="1">OFFSET(Z111,0,-1)/OFFSET(Z111,0,-5)-1</f>
        <v>0.41370848114155834</v>
      </c>
    </row>
    <row r="112" spans="1:28" s="91" customFormat="1" ht="17.25" x14ac:dyDescent="0.25">
      <c r="B112" s="83" t="s">
        <v>121</v>
      </c>
      <c r="C112" s="82"/>
      <c r="D112" s="48">
        <f t="shared" ref="D112:T112" si="21">SUM(D109:D111)</f>
        <v>0.43317419568471993</v>
      </c>
      <c r="E112" s="48">
        <f t="shared" si="21"/>
        <v>0.48629258987824786</v>
      </c>
      <c r="F112" s="48">
        <f t="shared" si="21"/>
        <v>0.41479068798655994</v>
      </c>
      <c r="G112" s="48">
        <f t="shared" si="21"/>
        <v>0.40496034089336003</v>
      </c>
      <c r="H112" s="48">
        <f t="shared" si="21"/>
        <v>0.47426572206719997</v>
      </c>
      <c r="I112" s="48">
        <f t="shared" si="21"/>
        <v>0.42887157188399999</v>
      </c>
      <c r="J112" s="48">
        <f t="shared" si="21"/>
        <v>0.45079983829440007</v>
      </c>
      <c r="K112" s="48">
        <f t="shared" si="21"/>
        <v>0.4491506593751039</v>
      </c>
      <c r="L112" s="48">
        <v>0.45804911888729993</v>
      </c>
      <c r="M112" s="48">
        <v>0.54036796575674995</v>
      </c>
      <c r="N112" s="48">
        <v>0.53410005222660006</v>
      </c>
      <c r="O112" s="48">
        <v>0.48571571219745002</v>
      </c>
      <c r="P112" s="48">
        <v>0.4308722512557</v>
      </c>
      <c r="Q112" s="49">
        <v>0.48007788400904999</v>
      </c>
      <c r="R112" s="49">
        <v>0.49598338624889998</v>
      </c>
      <c r="S112" s="49">
        <v>0.35741671977029998</v>
      </c>
      <c r="T112" s="49">
        <v>0.46851826965540005</v>
      </c>
      <c r="U112" s="49">
        <v>0.5221727285769</v>
      </c>
      <c r="V112" s="49">
        <v>0.44412927224730003</v>
      </c>
      <c r="W112" s="49">
        <v>0.42112247097704997</v>
      </c>
      <c r="X112" s="49">
        <v>0.56158063632435007</v>
      </c>
      <c r="Y112" s="50">
        <v>0.55891547194394997</v>
      </c>
      <c r="Z112" s="51"/>
      <c r="AA112" s="52">
        <f ca="1">OFFSET(Z112,0,-1)/OFFSET(Z112,0,-2)-1</f>
        <v>-4.7458267041472491E-3</v>
      </c>
      <c r="AB112" s="52">
        <f ca="1">OFFSET(Z112,0,-1)/OFFSET(Z112,0,-5)-1</f>
        <v>7.0365113603666263E-2</v>
      </c>
    </row>
    <row r="113" spans="1:29" ht="5.0999999999999996" customHeight="1" x14ac:dyDescent="0.25">
      <c r="B113" s="105"/>
      <c r="C113" s="78"/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7"/>
      <c r="R113" s="107"/>
      <c r="S113" s="107"/>
      <c r="T113" s="107"/>
      <c r="U113" s="107"/>
      <c r="V113" s="107"/>
      <c r="W113" s="107"/>
      <c r="X113" s="107"/>
      <c r="Y113" s="107"/>
      <c r="Z113" s="34"/>
      <c r="AA113" s="106"/>
      <c r="AB113" s="108"/>
    </row>
    <row r="114" spans="1:29" ht="18.75" customHeight="1" x14ac:dyDescent="0.25">
      <c r="B114" s="64" t="s">
        <v>73</v>
      </c>
      <c r="C114" s="78"/>
      <c r="D114" s="106"/>
      <c r="E114" s="106"/>
      <c r="F114" s="106"/>
      <c r="G114" s="106"/>
      <c r="H114" s="106"/>
      <c r="I114" s="106"/>
      <c r="J114" s="106"/>
      <c r="K114" s="106"/>
      <c r="L114" s="106"/>
      <c r="M114" s="106"/>
      <c r="N114" s="106"/>
      <c r="O114" s="106"/>
      <c r="P114" s="106"/>
      <c r="Q114" s="107"/>
      <c r="R114" s="107"/>
      <c r="S114" s="107"/>
      <c r="T114" s="107"/>
      <c r="U114" s="107"/>
      <c r="V114" s="107"/>
      <c r="W114" s="107"/>
      <c r="X114" s="107"/>
      <c r="Y114" s="107"/>
      <c r="Z114" s="34"/>
      <c r="AA114" s="108"/>
      <c r="AB114" s="108"/>
    </row>
    <row r="115" spans="1:29" ht="18.75" customHeight="1" x14ac:dyDescent="0.25">
      <c r="B115" s="64" t="s">
        <v>131</v>
      </c>
      <c r="C115" s="78"/>
      <c r="D115" s="106"/>
      <c r="E115" s="106"/>
      <c r="F115" s="106"/>
      <c r="G115" s="106"/>
      <c r="H115" s="106"/>
      <c r="I115" s="106"/>
      <c r="J115" s="106"/>
      <c r="K115" s="106"/>
      <c r="L115" s="106"/>
      <c r="M115" s="106"/>
      <c r="N115" s="106"/>
      <c r="O115" s="106"/>
      <c r="P115" s="106"/>
      <c r="Q115" s="107"/>
      <c r="R115" s="107"/>
      <c r="S115" s="107"/>
      <c r="T115" s="107"/>
      <c r="U115" s="107"/>
      <c r="V115" s="107"/>
      <c r="W115" s="107"/>
      <c r="X115" s="107"/>
      <c r="Y115" s="107"/>
      <c r="Z115" s="34"/>
      <c r="AA115" s="108"/>
      <c r="AB115" s="108"/>
    </row>
    <row r="116" spans="1:29" x14ac:dyDescent="0.25">
      <c r="B116" s="64"/>
      <c r="C116" s="78"/>
      <c r="D116" s="106"/>
      <c r="E116" s="106"/>
      <c r="F116" s="106"/>
      <c r="G116" s="106"/>
      <c r="H116" s="106"/>
      <c r="I116" s="106"/>
      <c r="J116" s="106"/>
      <c r="K116" s="106"/>
      <c r="L116" s="106"/>
      <c r="M116" s="106"/>
      <c r="N116" s="106"/>
      <c r="O116" s="106"/>
      <c r="P116" s="106"/>
      <c r="Q116" s="107"/>
      <c r="R116" s="107"/>
      <c r="S116" s="107"/>
      <c r="T116" s="107"/>
      <c r="U116" s="107"/>
      <c r="V116" s="107"/>
      <c r="W116" s="107"/>
      <c r="X116" s="107"/>
      <c r="Y116" s="107"/>
      <c r="Z116" s="34"/>
      <c r="AA116" s="108"/>
      <c r="AB116" s="108"/>
    </row>
    <row r="117" spans="1:29" x14ac:dyDescent="0.25">
      <c r="B117" s="105"/>
      <c r="C117" s="78"/>
      <c r="D117" s="106"/>
      <c r="E117" s="106"/>
      <c r="F117" s="106"/>
      <c r="G117" s="106"/>
      <c r="H117" s="106"/>
      <c r="I117" s="106"/>
      <c r="J117" s="106"/>
      <c r="K117" s="106"/>
      <c r="L117" s="106"/>
      <c r="M117" s="106"/>
      <c r="N117" s="106"/>
      <c r="O117" s="106"/>
      <c r="P117" s="106"/>
      <c r="Q117" s="107"/>
      <c r="R117" s="107"/>
      <c r="S117" s="107"/>
      <c r="T117" s="107"/>
      <c r="U117" s="107"/>
      <c r="V117" s="107"/>
      <c r="W117" s="107"/>
      <c r="X117" s="107"/>
      <c r="Y117" s="107"/>
      <c r="Z117" s="34"/>
      <c r="AA117" s="108"/>
      <c r="AB117" s="108"/>
    </row>
    <row r="118" spans="1:29" x14ac:dyDescent="0.25">
      <c r="B118" s="82" t="s">
        <v>74</v>
      </c>
      <c r="C118" s="78"/>
      <c r="D118" s="106"/>
      <c r="E118" s="106"/>
      <c r="F118" s="106"/>
      <c r="G118" s="106"/>
      <c r="H118" s="106"/>
      <c r="I118" s="106"/>
      <c r="J118" s="106"/>
      <c r="K118" s="106"/>
      <c r="L118" s="106"/>
      <c r="M118" s="106"/>
      <c r="N118" s="106"/>
      <c r="O118" s="106"/>
      <c r="P118" s="106"/>
      <c r="Q118" s="107"/>
      <c r="R118" s="107"/>
      <c r="S118" s="107"/>
      <c r="T118" s="107"/>
      <c r="U118" s="107"/>
      <c r="V118" s="107"/>
      <c r="W118" s="107"/>
      <c r="X118" s="107"/>
      <c r="Y118" s="107"/>
      <c r="Z118" s="34"/>
      <c r="AA118" s="108"/>
      <c r="AB118" s="108"/>
    </row>
    <row r="119" spans="1:29" x14ac:dyDescent="0.25">
      <c r="B119" s="24" t="s">
        <v>24</v>
      </c>
      <c r="C119" s="25"/>
      <c r="D119" s="26" t="str">
        <f>D$10</f>
        <v>1кв 2012</v>
      </c>
      <c r="E119" s="26" t="str">
        <f t="shared" ref="E119:AB119" si="22">E$10</f>
        <v>2кв 2012</v>
      </c>
      <c r="F119" s="26" t="str">
        <f t="shared" si="22"/>
        <v>3кв 2012</v>
      </c>
      <c r="G119" s="26" t="str">
        <f t="shared" si="22"/>
        <v>4кв 2012</v>
      </c>
      <c r="H119" s="26" t="str">
        <f t="shared" si="22"/>
        <v>1кв 2013</v>
      </c>
      <c r="I119" s="26" t="str">
        <f t="shared" si="22"/>
        <v>2кв 2013</v>
      </c>
      <c r="J119" s="26" t="str">
        <f t="shared" si="22"/>
        <v>3кв 2013</v>
      </c>
      <c r="K119" s="26" t="str">
        <f t="shared" si="22"/>
        <v>4кв 2013</v>
      </c>
      <c r="L119" s="26" t="str">
        <f t="shared" si="22"/>
        <v>1кв 2014</v>
      </c>
      <c r="M119" s="26" t="str">
        <f t="shared" si="22"/>
        <v>2кв 2014</v>
      </c>
      <c r="N119" s="26" t="str">
        <f t="shared" si="22"/>
        <v>3кв 2014</v>
      </c>
      <c r="O119" s="26" t="str">
        <f t="shared" si="22"/>
        <v>4кв 2014</v>
      </c>
      <c r="P119" s="26" t="str">
        <f t="shared" si="22"/>
        <v>1кв 2015</v>
      </c>
      <c r="Q119" s="26" t="str">
        <f t="shared" si="22"/>
        <v>2кв 2015</v>
      </c>
      <c r="R119" s="26" t="str">
        <f t="shared" si="22"/>
        <v>3кв 2015</v>
      </c>
      <c r="S119" s="26" t="str">
        <f t="shared" si="22"/>
        <v>4кв 2015</v>
      </c>
      <c r="T119" s="26" t="str">
        <f t="shared" si="22"/>
        <v>1кв 2016</v>
      </c>
      <c r="U119" s="26" t="str">
        <f t="shared" si="22"/>
        <v>2кв 2016</v>
      </c>
      <c r="V119" s="26" t="str">
        <f t="shared" si="22"/>
        <v>3кв 2016</v>
      </c>
      <c r="W119" s="26" t="str">
        <f t="shared" si="22"/>
        <v>4кв 2016</v>
      </c>
      <c r="X119" s="26" t="str">
        <f t="shared" si="22"/>
        <v>1кв 2017</v>
      </c>
      <c r="Y119" s="27" t="str">
        <f t="shared" si="22"/>
        <v>2кв 2017</v>
      </c>
      <c r="Z119" s="28"/>
      <c r="AA119" s="29" t="str">
        <f>AA$10</f>
        <v>кв/кв</v>
      </c>
      <c r="AB119" s="29" t="str">
        <f t="shared" si="22"/>
        <v>г/г</v>
      </c>
    </row>
    <row r="120" spans="1:29" x14ac:dyDescent="0.25">
      <c r="B120" s="77" t="s">
        <v>29</v>
      </c>
      <c r="C120" s="112"/>
      <c r="D120" s="31">
        <v>0.111716489</v>
      </c>
      <c r="E120" s="31">
        <v>8.7355980999999999E-2</v>
      </c>
      <c r="F120" s="31">
        <v>6.8210000000000007E-2</v>
      </c>
      <c r="G120" s="31">
        <v>2.4259999999999997E-2</v>
      </c>
      <c r="H120" s="31">
        <v>7.3075663999999999E-2</v>
      </c>
      <c r="I120" s="31">
        <v>9.4027999999999987E-2</v>
      </c>
      <c r="J120" s="31">
        <v>9.2172000000000004E-2</v>
      </c>
      <c r="K120" s="31">
        <v>9.0009000000000006E-2</v>
      </c>
      <c r="L120" s="31">
        <v>9.9516999999999994E-2</v>
      </c>
      <c r="M120" s="31">
        <v>0.103154703</v>
      </c>
      <c r="N120" s="31">
        <v>8.9646808000000008E-2</v>
      </c>
      <c r="O120" s="31">
        <v>0.105921</v>
      </c>
      <c r="P120" s="31">
        <v>0.10857015099999998</v>
      </c>
      <c r="Q120" s="32">
        <v>0.120974886</v>
      </c>
      <c r="R120" s="32">
        <v>9.4268201999999995E-2</v>
      </c>
      <c r="S120" s="32">
        <v>0.11119446399999998</v>
      </c>
      <c r="T120" s="32">
        <v>0.12130112700000001</v>
      </c>
      <c r="U120" s="32">
        <v>0.14122184099999999</v>
      </c>
      <c r="V120" s="32">
        <v>9.6864962999999915E-2</v>
      </c>
      <c r="W120" s="32">
        <v>0.12142706599999985</v>
      </c>
      <c r="X120" s="32">
        <v>0.13414877799999977</v>
      </c>
      <c r="Y120" s="33">
        <v>0.1122241009999999</v>
      </c>
      <c r="Z120" s="34"/>
      <c r="AA120" s="43">
        <f ca="1">OFFSET(Z120,0,-1)/OFFSET(Z120,0,-2)-1</f>
        <v>-0.16343553274857203</v>
      </c>
      <c r="AB120" s="43">
        <f ca="1">OFFSET(Z120,0,-1)/OFFSET(Z120,0,-5)-1</f>
        <v>-0.20533466916070087</v>
      </c>
      <c r="AC120" s="2"/>
    </row>
    <row r="121" spans="1:29" x14ac:dyDescent="0.25">
      <c r="B121" s="113"/>
      <c r="C121" s="112"/>
      <c r="D121" s="3"/>
      <c r="E121" s="114"/>
      <c r="F121" s="114"/>
      <c r="G121" s="114"/>
      <c r="H121" s="114"/>
      <c r="I121" s="114"/>
      <c r="J121" s="114"/>
      <c r="K121" s="114"/>
      <c r="L121" s="114"/>
      <c r="M121" s="114"/>
      <c r="N121" s="114"/>
      <c r="O121" s="114"/>
      <c r="P121" s="114"/>
      <c r="Q121" s="115"/>
      <c r="R121" s="115"/>
      <c r="S121" s="115"/>
      <c r="T121" s="115"/>
      <c r="U121" s="115"/>
      <c r="V121" s="115"/>
      <c r="W121" s="115"/>
      <c r="X121" s="115"/>
      <c r="Y121" s="115"/>
      <c r="Z121" s="101"/>
      <c r="AA121" s="116"/>
      <c r="AB121" s="116"/>
    </row>
    <row r="122" spans="1:29" x14ac:dyDescent="0.25">
      <c r="A122" s="20"/>
      <c r="B122" s="117" t="s">
        <v>75</v>
      </c>
      <c r="C122" s="112"/>
      <c r="D122" s="3"/>
      <c r="E122" s="114"/>
      <c r="F122" s="114"/>
      <c r="G122" s="114"/>
      <c r="H122" s="114"/>
      <c r="I122" s="114"/>
      <c r="J122" s="114"/>
      <c r="K122" s="114"/>
      <c r="L122" s="114"/>
      <c r="M122" s="114"/>
      <c r="N122" s="114"/>
      <c r="O122" s="114"/>
      <c r="P122" s="114"/>
      <c r="Q122" s="115"/>
      <c r="R122" s="115"/>
      <c r="S122" s="115"/>
      <c r="T122" s="115"/>
      <c r="U122" s="115"/>
      <c r="V122" s="115"/>
      <c r="W122" s="115"/>
      <c r="X122" s="115"/>
      <c r="Y122" s="115"/>
      <c r="Z122" s="101"/>
      <c r="AA122" s="116"/>
      <c r="AB122" s="116"/>
    </row>
    <row r="123" spans="1:29" ht="17.25" x14ac:dyDescent="0.25">
      <c r="B123" s="118" t="s">
        <v>76</v>
      </c>
      <c r="C123" s="112"/>
      <c r="D123" s="3"/>
      <c r="E123" s="114"/>
      <c r="F123" s="114"/>
      <c r="G123" s="114"/>
      <c r="H123" s="114"/>
      <c r="I123" s="114"/>
      <c r="J123" s="114"/>
      <c r="K123" s="114"/>
      <c r="L123" s="114"/>
      <c r="M123" s="114"/>
      <c r="N123" s="114"/>
      <c r="O123" s="114"/>
      <c r="P123" s="114"/>
      <c r="Q123" s="115"/>
      <c r="R123" s="115"/>
      <c r="S123" s="115"/>
      <c r="T123" s="115"/>
      <c r="U123" s="115"/>
      <c r="V123" s="115"/>
      <c r="W123" s="115"/>
      <c r="X123" s="115"/>
      <c r="Y123" s="115"/>
      <c r="Z123" s="101"/>
      <c r="AA123" s="116"/>
      <c r="AB123" s="116"/>
    </row>
    <row r="124" spans="1:29" x14ac:dyDescent="0.25">
      <c r="B124" s="24" t="s">
        <v>24</v>
      </c>
      <c r="C124" s="25"/>
      <c r="D124" s="26" t="str">
        <f>D$10</f>
        <v>1кв 2012</v>
      </c>
      <c r="E124" s="26" t="str">
        <f t="shared" ref="E124:AB124" si="23">E$10</f>
        <v>2кв 2012</v>
      </c>
      <c r="F124" s="26" t="str">
        <f t="shared" si="23"/>
        <v>3кв 2012</v>
      </c>
      <c r="G124" s="26" t="str">
        <f t="shared" si="23"/>
        <v>4кв 2012</v>
      </c>
      <c r="H124" s="26" t="str">
        <f t="shared" si="23"/>
        <v>1кв 2013</v>
      </c>
      <c r="I124" s="26" t="str">
        <f t="shared" si="23"/>
        <v>2кв 2013</v>
      </c>
      <c r="J124" s="26" t="str">
        <f t="shared" si="23"/>
        <v>3кв 2013</v>
      </c>
      <c r="K124" s="26" t="str">
        <f t="shared" si="23"/>
        <v>4кв 2013</v>
      </c>
      <c r="L124" s="26" t="str">
        <f t="shared" si="23"/>
        <v>1кв 2014</v>
      </c>
      <c r="M124" s="26" t="str">
        <f t="shared" si="23"/>
        <v>2кв 2014</v>
      </c>
      <c r="N124" s="26" t="str">
        <f t="shared" si="23"/>
        <v>3кв 2014</v>
      </c>
      <c r="O124" s="26" t="str">
        <f t="shared" si="23"/>
        <v>4кв 2014</v>
      </c>
      <c r="P124" s="26" t="str">
        <f t="shared" si="23"/>
        <v>1кв 2015</v>
      </c>
      <c r="Q124" s="26" t="str">
        <f t="shared" si="23"/>
        <v>2кв 2015</v>
      </c>
      <c r="R124" s="26" t="str">
        <f t="shared" si="23"/>
        <v>3кв 2015</v>
      </c>
      <c r="S124" s="26" t="str">
        <f t="shared" si="23"/>
        <v>4кв 2015</v>
      </c>
      <c r="T124" s="26" t="str">
        <f t="shared" si="23"/>
        <v>1кв 2016</v>
      </c>
      <c r="U124" s="26" t="str">
        <f t="shared" si="23"/>
        <v>2кв 2016</v>
      </c>
      <c r="V124" s="26" t="str">
        <f t="shared" si="23"/>
        <v>3кв 2016</v>
      </c>
      <c r="W124" s="26" t="str">
        <f t="shared" si="23"/>
        <v>4кв 2016</v>
      </c>
      <c r="X124" s="26" t="str">
        <f t="shared" si="23"/>
        <v>1кв 2017</v>
      </c>
      <c r="Y124" s="27" t="str">
        <f t="shared" si="23"/>
        <v>2кв 2017</v>
      </c>
      <c r="Z124" s="28"/>
      <c r="AA124" s="29" t="str">
        <f>AA$10</f>
        <v>кв/кв</v>
      </c>
      <c r="AB124" s="29" t="str">
        <f t="shared" si="23"/>
        <v>г/г</v>
      </c>
    </row>
    <row r="125" spans="1:29" s="2" customFormat="1" x14ac:dyDescent="0.25">
      <c r="B125" s="77" t="s">
        <v>30</v>
      </c>
      <c r="C125" s="78"/>
      <c r="D125" s="31">
        <v>0.26801597700000185</v>
      </c>
      <c r="E125" s="31">
        <v>0.25167183399999998</v>
      </c>
      <c r="F125" s="31">
        <v>0.17958508000000001</v>
      </c>
      <c r="G125" s="31">
        <v>0.11967580599999998</v>
      </c>
      <c r="H125" s="31">
        <v>0.133251826006899</v>
      </c>
      <c r="I125" s="31">
        <v>0.12845765499999995</v>
      </c>
      <c r="J125" s="31">
        <v>0.14625333599999993</v>
      </c>
      <c r="K125" s="31">
        <v>0.20436816300000002</v>
      </c>
      <c r="L125" s="31">
        <v>0.16761777199999997</v>
      </c>
      <c r="M125" s="31">
        <v>0.14798398699999998</v>
      </c>
      <c r="N125" s="31">
        <v>0.16207493899999992</v>
      </c>
      <c r="O125" s="31">
        <v>0.197160111</v>
      </c>
      <c r="P125" s="31">
        <v>0.21832651099999997</v>
      </c>
      <c r="Q125" s="32">
        <v>0.26418839599999999</v>
      </c>
      <c r="R125" s="32">
        <v>0.20431527699999996</v>
      </c>
      <c r="S125" s="32">
        <v>0.18665559204867582</v>
      </c>
      <c r="T125" s="32">
        <v>0.22511218799999994</v>
      </c>
      <c r="U125" s="32">
        <v>0.28314003300000001</v>
      </c>
      <c r="V125" s="32">
        <v>0.232659692</v>
      </c>
      <c r="W125" s="32">
        <v>0.22643234999999998</v>
      </c>
      <c r="X125" s="32">
        <v>0.27782371499999997</v>
      </c>
      <c r="Y125" s="33">
        <v>0.256697499</v>
      </c>
      <c r="Z125" s="34"/>
      <c r="AA125" s="119">
        <f t="shared" ref="AA125:AA131" ca="1" si="24">OFFSET(Z125,0,-1)/OFFSET(Z125,0,-2)-1</f>
        <v>-7.6041802262992508E-2</v>
      </c>
      <c r="AB125" s="119">
        <f t="shared" ref="AB125:AB131" ca="1" si="25">OFFSET(Z125,0,-1)/OFFSET(Z125,0,-5)-1</f>
        <v>-9.3390304860210382E-2</v>
      </c>
    </row>
    <row r="126" spans="1:29" s="2" customFormat="1" x14ac:dyDescent="0.25">
      <c r="B126" s="77" t="s">
        <v>31</v>
      </c>
      <c r="C126" s="78"/>
      <c r="D126" s="31">
        <v>2.6970035000000003E-2</v>
      </c>
      <c r="E126" s="31">
        <v>1.7176409999999996E-2</v>
      </c>
      <c r="F126" s="31">
        <v>2.0988507999999996E-2</v>
      </c>
      <c r="G126" s="31">
        <v>1.7673804000000001E-2</v>
      </c>
      <c r="H126" s="31">
        <v>1.6216739000000001E-2</v>
      </c>
      <c r="I126" s="31">
        <v>2.0867691000000001E-2</v>
      </c>
      <c r="J126" s="31">
        <v>1.4021409000000006E-2</v>
      </c>
      <c r="K126" s="31">
        <v>1.6649529E-2</v>
      </c>
      <c r="L126" s="31">
        <v>1.7946377999999999E-2</v>
      </c>
      <c r="M126" s="31">
        <v>1.5794171000000003E-2</v>
      </c>
      <c r="N126" s="31">
        <v>1.1466580000000001E-2</v>
      </c>
      <c r="O126" s="31">
        <v>9.995426E-3</v>
      </c>
      <c r="P126" s="31">
        <v>1.2634926000000001E-2</v>
      </c>
      <c r="Q126" s="32">
        <v>1.4260458000000004E-2</v>
      </c>
      <c r="R126" s="32">
        <v>8.2963750000000051E-3</v>
      </c>
      <c r="S126" s="32">
        <v>9.4651193250000019E-3</v>
      </c>
      <c r="T126" s="32">
        <v>1.4018948999999999E-2</v>
      </c>
      <c r="U126" s="32">
        <v>1.9379673E-2</v>
      </c>
      <c r="V126" s="32">
        <v>1.0708707999999994E-2</v>
      </c>
      <c r="W126" s="32">
        <v>1.6817300999999996E-2</v>
      </c>
      <c r="X126" s="32">
        <v>1.6368436999999993E-2</v>
      </c>
      <c r="Y126" s="33">
        <v>1.4754416000000006E-2</v>
      </c>
      <c r="Z126" s="34"/>
      <c r="AA126" s="119">
        <f t="shared" ca="1" si="24"/>
        <v>-9.8605688496707811E-2</v>
      </c>
      <c r="AB126" s="119">
        <f t="shared" ca="1" si="25"/>
        <v>-0.23866537892563999</v>
      </c>
    </row>
    <row r="127" spans="1:29" s="2" customFormat="1" x14ac:dyDescent="0.25">
      <c r="B127" s="77" t="s">
        <v>77</v>
      </c>
      <c r="C127" s="78"/>
      <c r="D127" s="31">
        <v>9.4019611000000003E-2</v>
      </c>
      <c r="E127" s="31">
        <v>9.8207999000000004E-2</v>
      </c>
      <c r="F127" s="31">
        <v>7.5436358999999995E-2</v>
      </c>
      <c r="G127" s="31">
        <v>8.7551536999999999E-2</v>
      </c>
      <c r="H127" s="31">
        <v>9.2161292000000006E-2</v>
      </c>
      <c r="I127" s="31">
        <v>0.10538141400000001</v>
      </c>
      <c r="J127" s="31">
        <v>8.0290765000000014E-2</v>
      </c>
      <c r="K127" s="31">
        <v>8.6391426000000007E-2</v>
      </c>
      <c r="L127" s="31">
        <v>8.9764981000000008E-2</v>
      </c>
      <c r="M127" s="31">
        <v>8.3838194000000019E-2</v>
      </c>
      <c r="N127" s="31">
        <v>7.3398982999999987E-2</v>
      </c>
      <c r="O127" s="31">
        <v>7.2213689806693321E-2</v>
      </c>
      <c r="P127" s="31">
        <v>8.4539926999999987E-2</v>
      </c>
      <c r="Q127" s="32">
        <v>0.10706183</v>
      </c>
      <c r="R127" s="32">
        <v>9.6090621000000043E-2</v>
      </c>
      <c r="S127" s="32">
        <v>8.6327944423125025E-2</v>
      </c>
      <c r="T127" s="32">
        <v>8.6872196999999998E-2</v>
      </c>
      <c r="U127" s="32">
        <v>9.7070184999998962E-2</v>
      </c>
      <c r="V127" s="32">
        <v>7.7054505000000342E-2</v>
      </c>
      <c r="W127" s="32">
        <v>8.9528212999999982E-2</v>
      </c>
      <c r="X127" s="32">
        <v>9.1482544999999957E-2</v>
      </c>
      <c r="Y127" s="33">
        <v>7.9942655999999973E-2</v>
      </c>
      <c r="Z127" s="34"/>
      <c r="AA127" s="119">
        <f t="shared" ca="1" si="24"/>
        <v>-0.12614306915051376</v>
      </c>
      <c r="AB127" s="119">
        <f t="shared" ca="1" si="25"/>
        <v>-0.17644479610293495</v>
      </c>
    </row>
    <row r="128" spans="1:29" s="120" customFormat="1" x14ac:dyDescent="0.25">
      <c r="B128" s="83" t="s">
        <v>78</v>
      </c>
      <c r="C128" s="82"/>
      <c r="D128" s="48">
        <f>SUM(D125:D127)</f>
        <v>0.38900562300000185</v>
      </c>
      <c r="E128" s="48">
        <f t="shared" ref="E128:Y128" si="26">SUM(E125:E127)</f>
        <v>0.36705624299999995</v>
      </c>
      <c r="F128" s="48">
        <f t="shared" si="26"/>
        <v>0.27600994699999998</v>
      </c>
      <c r="G128" s="48">
        <f t="shared" si="26"/>
        <v>0.22490114699999997</v>
      </c>
      <c r="H128" s="48">
        <f t="shared" si="26"/>
        <v>0.24162985700689901</v>
      </c>
      <c r="I128" s="48">
        <f t="shared" si="26"/>
        <v>0.25470675999999992</v>
      </c>
      <c r="J128" s="48">
        <f t="shared" si="26"/>
        <v>0.24056550999999995</v>
      </c>
      <c r="K128" s="48">
        <f t="shared" si="26"/>
        <v>0.30740911800000004</v>
      </c>
      <c r="L128" s="48">
        <f t="shared" si="26"/>
        <v>0.275329131</v>
      </c>
      <c r="M128" s="48">
        <f t="shared" si="26"/>
        <v>0.24761635199999998</v>
      </c>
      <c r="N128" s="48">
        <f t="shared" si="26"/>
        <v>0.2469405019999999</v>
      </c>
      <c r="O128" s="48">
        <f t="shared" si="26"/>
        <v>0.27936922680669329</v>
      </c>
      <c r="P128" s="48">
        <f t="shared" si="26"/>
        <v>0.31550136399999995</v>
      </c>
      <c r="Q128" s="49">
        <f t="shared" si="26"/>
        <v>0.38551068399999999</v>
      </c>
      <c r="R128" s="49">
        <f t="shared" si="26"/>
        <v>0.30870227299999997</v>
      </c>
      <c r="S128" s="49">
        <f t="shared" si="26"/>
        <v>0.28244865579680084</v>
      </c>
      <c r="T128" s="49">
        <f t="shared" si="26"/>
        <v>0.32600333399999992</v>
      </c>
      <c r="U128" s="49">
        <f t="shared" si="26"/>
        <v>0.39958989099999898</v>
      </c>
      <c r="V128" s="49">
        <f t="shared" si="26"/>
        <v>0.32042290500000031</v>
      </c>
      <c r="W128" s="49">
        <f t="shared" si="26"/>
        <v>0.33277786399999998</v>
      </c>
      <c r="X128" s="49">
        <f t="shared" si="26"/>
        <v>0.38567469699999996</v>
      </c>
      <c r="Y128" s="50">
        <f t="shared" si="26"/>
        <v>0.35139457099999993</v>
      </c>
      <c r="Z128" s="51"/>
      <c r="AA128" s="121">
        <f t="shared" ca="1" si="24"/>
        <v>-8.8883523515155605E-2</v>
      </c>
      <c r="AB128" s="121">
        <f t="shared" ca="1" si="25"/>
        <v>-0.12061196012588604</v>
      </c>
    </row>
    <row r="129" spans="1:30" x14ac:dyDescent="0.25">
      <c r="B129" s="77" t="s">
        <v>79</v>
      </c>
      <c r="C129" s="78"/>
      <c r="D129" s="31">
        <v>1.5410923000000002E-2</v>
      </c>
      <c r="E129" s="31">
        <v>1.5296100999999999E-2</v>
      </c>
      <c r="F129" s="31">
        <v>1.3599110000000008E-2</v>
      </c>
      <c r="G129" s="31">
        <v>1.7805662999999999E-2</v>
      </c>
      <c r="H129" s="31">
        <v>1.8537787999999993E-2</v>
      </c>
      <c r="I129" s="31">
        <v>1.9328998999999996E-2</v>
      </c>
      <c r="J129" s="31">
        <v>1.9080687999999995E-2</v>
      </c>
      <c r="K129" s="31">
        <v>2.1547256000000004E-2</v>
      </c>
      <c r="L129" s="31">
        <v>1.9919759000000002E-2</v>
      </c>
      <c r="M129" s="31">
        <v>2.0699250000000002E-2</v>
      </c>
      <c r="N129" s="31">
        <v>1.967348699999999E-2</v>
      </c>
      <c r="O129" s="31">
        <v>2.1966052000000003E-2</v>
      </c>
      <c r="P129" s="31">
        <v>2.658545499999999E-2</v>
      </c>
      <c r="Q129" s="32">
        <v>2.1176252E-2</v>
      </c>
      <c r="R129" s="32">
        <v>1.9342606000000005E-2</v>
      </c>
      <c r="S129" s="32">
        <v>1.8865114999999995E-2</v>
      </c>
      <c r="T129" s="32">
        <v>2.5721730000000005E-2</v>
      </c>
      <c r="U129" s="32">
        <v>2.0339004999999993E-2</v>
      </c>
      <c r="V129" s="32">
        <v>1.6802598999999994E-2</v>
      </c>
      <c r="W129" s="32">
        <v>1.7666080000000001E-2</v>
      </c>
      <c r="X129" s="32">
        <v>2.0367669999999997E-2</v>
      </c>
      <c r="Y129" s="33">
        <v>2.2156002999999994E-2</v>
      </c>
      <c r="Z129" s="34"/>
      <c r="AA129" s="119">
        <f t="shared" ca="1" si="24"/>
        <v>8.7802532150216273E-2</v>
      </c>
      <c r="AB129" s="119">
        <f t="shared" ca="1" si="25"/>
        <v>8.9335638591956812E-2</v>
      </c>
    </row>
    <row r="130" spans="1:30" x14ac:dyDescent="0.25">
      <c r="B130" s="77" t="s">
        <v>29</v>
      </c>
      <c r="C130" s="78"/>
      <c r="D130" s="31">
        <v>0.18000460200000001</v>
      </c>
      <c r="E130" s="31">
        <v>0.17271686999999991</v>
      </c>
      <c r="F130" s="31">
        <v>0.14084125900000008</v>
      </c>
      <c r="G130" s="31">
        <v>0.13846906599999995</v>
      </c>
      <c r="H130" s="31">
        <v>0.15072417100000154</v>
      </c>
      <c r="I130" s="31">
        <v>0.14093032799999991</v>
      </c>
      <c r="J130" s="31">
        <v>0.13829514192400014</v>
      </c>
      <c r="K130" s="31">
        <v>0.15153673399999998</v>
      </c>
      <c r="L130" s="31">
        <v>0.17718519799999974</v>
      </c>
      <c r="M130" s="31">
        <v>0.16255861800000007</v>
      </c>
      <c r="N130" s="31">
        <v>0.16589605299999982</v>
      </c>
      <c r="O130" s="31">
        <v>0.17061677507999989</v>
      </c>
      <c r="P130" s="31">
        <v>0.16392641800000002</v>
      </c>
      <c r="Q130" s="32">
        <v>0.17056816599999966</v>
      </c>
      <c r="R130" s="32">
        <v>0.1413054286753839</v>
      </c>
      <c r="S130" s="32">
        <v>0.13487130499999997</v>
      </c>
      <c r="T130" s="32">
        <v>0.17468802300000028</v>
      </c>
      <c r="U130" s="32">
        <v>0.19427962999999998</v>
      </c>
      <c r="V130" s="32">
        <v>0.15121209999999996</v>
      </c>
      <c r="W130" s="32">
        <v>0.16726954199999997</v>
      </c>
      <c r="X130" s="32">
        <v>0.19292272500000002</v>
      </c>
      <c r="Y130" s="33">
        <v>0.18220230200000004</v>
      </c>
      <c r="Z130" s="34"/>
      <c r="AA130" s="119">
        <f t="shared" ca="1" si="24"/>
        <v>-5.556848214745036E-2</v>
      </c>
      <c r="AB130" s="119">
        <f t="shared" ca="1" si="25"/>
        <v>-6.2164664406659353E-2</v>
      </c>
    </row>
    <row r="131" spans="1:30" s="53" customFormat="1" ht="30" x14ac:dyDescent="0.25">
      <c r="B131" s="83" t="s">
        <v>80</v>
      </c>
      <c r="C131" s="78"/>
      <c r="D131" s="48">
        <f>SUM(D128:D130)</f>
        <v>0.58442114800000189</v>
      </c>
      <c r="E131" s="48">
        <f t="shared" ref="E131:Y131" si="27">SUM(E128:E130)</f>
        <v>0.55506921399999987</v>
      </c>
      <c r="F131" s="48">
        <f t="shared" si="27"/>
        <v>0.43045031600000006</v>
      </c>
      <c r="G131" s="48">
        <f t="shared" si="27"/>
        <v>0.38117587599999991</v>
      </c>
      <c r="H131" s="48">
        <f t="shared" si="27"/>
        <v>0.4108918160069005</v>
      </c>
      <c r="I131" s="48">
        <f t="shared" si="27"/>
        <v>0.41496608699999982</v>
      </c>
      <c r="J131" s="48">
        <f t="shared" si="27"/>
        <v>0.39794133992400005</v>
      </c>
      <c r="K131" s="48">
        <f t="shared" si="27"/>
        <v>0.480493108</v>
      </c>
      <c r="L131" s="48">
        <f t="shared" si="27"/>
        <v>0.47243408799999975</v>
      </c>
      <c r="M131" s="48">
        <f t="shared" si="27"/>
        <v>0.43087422000000009</v>
      </c>
      <c r="N131" s="48">
        <f t="shared" si="27"/>
        <v>0.43251004199999971</v>
      </c>
      <c r="O131" s="48">
        <f t="shared" si="27"/>
        <v>0.4719520538866932</v>
      </c>
      <c r="P131" s="48">
        <f t="shared" si="27"/>
        <v>0.50601323699999989</v>
      </c>
      <c r="Q131" s="49">
        <f t="shared" si="27"/>
        <v>0.57725510199999963</v>
      </c>
      <c r="R131" s="49">
        <f t="shared" si="27"/>
        <v>0.46935030767538388</v>
      </c>
      <c r="S131" s="49">
        <f t="shared" si="27"/>
        <v>0.43618507579680077</v>
      </c>
      <c r="T131" s="49">
        <f t="shared" si="27"/>
        <v>0.52641308700000022</v>
      </c>
      <c r="U131" s="49">
        <f t="shared" si="27"/>
        <v>0.61420852599999898</v>
      </c>
      <c r="V131" s="49">
        <f t="shared" si="27"/>
        <v>0.48843760400000025</v>
      </c>
      <c r="W131" s="49">
        <f t="shared" si="27"/>
        <v>0.517713486</v>
      </c>
      <c r="X131" s="49">
        <f t="shared" si="27"/>
        <v>0.59896509200000003</v>
      </c>
      <c r="Y131" s="50">
        <f t="shared" si="27"/>
        <v>0.5557528759999999</v>
      </c>
      <c r="Z131" s="51"/>
      <c r="AA131" s="121">
        <f t="shared" ca="1" si="24"/>
        <v>-7.2144798715582104E-2</v>
      </c>
      <c r="AB131" s="121">
        <f t="shared" ca="1" si="25"/>
        <v>-9.5172319376105818E-2</v>
      </c>
    </row>
    <row r="132" spans="1:30" ht="5.0999999999999996" customHeight="1" x14ac:dyDescent="0.25">
      <c r="Y132" s="4"/>
    </row>
    <row r="133" spans="1:30" ht="15" customHeight="1" x14ac:dyDescent="0.25">
      <c r="B133" s="122" t="s">
        <v>81</v>
      </c>
      <c r="C133" s="123"/>
      <c r="D133" s="123"/>
      <c r="E133" s="123"/>
      <c r="F133" s="123"/>
      <c r="G133" s="123"/>
      <c r="H133" s="123"/>
      <c r="I133" s="123"/>
      <c r="J133" s="123"/>
      <c r="K133" s="123"/>
      <c r="L133" s="123"/>
      <c r="M133" s="123"/>
      <c r="N133" s="123"/>
      <c r="O133" s="123"/>
      <c r="P133" s="123"/>
      <c r="Q133" s="123"/>
      <c r="R133" s="123"/>
      <c r="S133" s="123"/>
      <c r="T133" s="123"/>
      <c r="U133" s="123"/>
      <c r="V133" s="123"/>
      <c r="W133" s="123"/>
      <c r="X133" s="123"/>
      <c r="Y133" s="123"/>
      <c r="Z133" s="124"/>
      <c r="AA133" s="123"/>
      <c r="AB133" s="123"/>
    </row>
    <row r="134" spans="1:30" x14ac:dyDescent="0.25">
      <c r="Y134" s="4"/>
    </row>
    <row r="135" spans="1:30" ht="15.75" x14ac:dyDescent="0.25">
      <c r="B135" s="125" t="s">
        <v>82</v>
      </c>
      <c r="C135" s="125"/>
      <c r="D135" s="126"/>
      <c r="E135" s="126"/>
      <c r="F135" s="126"/>
      <c r="G135" s="126"/>
      <c r="H135" s="126"/>
      <c r="I135" s="126"/>
      <c r="J135" s="126"/>
      <c r="K135" s="125"/>
      <c r="L135" s="125"/>
      <c r="M135" s="125"/>
      <c r="N135" s="125"/>
      <c r="O135" s="125"/>
      <c r="P135" s="125"/>
      <c r="Q135" s="125"/>
      <c r="R135" s="125"/>
      <c r="S135" s="125"/>
      <c r="T135" s="125"/>
      <c r="U135" s="125"/>
      <c r="V135" s="125"/>
      <c r="W135" s="125"/>
      <c r="X135" s="125"/>
      <c r="Y135" s="125"/>
      <c r="Z135" s="12"/>
      <c r="AA135" s="12"/>
      <c r="AB135" s="12"/>
      <c r="AC135" s="4"/>
      <c r="AD135" s="4"/>
    </row>
    <row r="136" spans="1:30" ht="5.0999999999999996" customHeight="1" x14ac:dyDescent="0.25">
      <c r="B136" s="127"/>
      <c r="C136" s="102"/>
      <c r="D136" s="102"/>
      <c r="E136" s="102"/>
      <c r="F136" s="102"/>
      <c r="G136" s="102"/>
      <c r="H136" s="102"/>
      <c r="I136" s="102"/>
      <c r="J136" s="102"/>
      <c r="K136" s="102"/>
      <c r="L136" s="102"/>
      <c r="M136" s="102"/>
      <c r="N136" s="102"/>
      <c r="O136" s="102"/>
      <c r="P136" s="102"/>
      <c r="Q136" s="103"/>
      <c r="R136" s="103"/>
      <c r="S136" s="103"/>
      <c r="T136" s="103"/>
      <c r="U136" s="103"/>
      <c r="V136" s="103"/>
      <c r="W136" s="103"/>
      <c r="X136" s="103"/>
      <c r="Y136" s="103"/>
      <c r="Z136" s="104"/>
      <c r="AA136" s="128"/>
      <c r="AB136" s="128"/>
    </row>
    <row r="137" spans="1:30" x14ac:dyDescent="0.25">
      <c r="A137" s="20"/>
      <c r="B137" s="129" t="s">
        <v>83</v>
      </c>
      <c r="C137" s="130"/>
      <c r="D137" s="130"/>
      <c r="E137" s="130"/>
      <c r="F137" s="130"/>
      <c r="G137" s="130"/>
      <c r="H137" s="130"/>
      <c r="I137" s="130"/>
      <c r="J137" s="130"/>
      <c r="K137" s="130"/>
      <c r="L137" s="130"/>
      <c r="M137" s="130"/>
      <c r="N137" s="130"/>
      <c r="O137" s="130"/>
      <c r="P137" s="130"/>
      <c r="Q137" s="131"/>
      <c r="R137" s="131"/>
      <c r="S137" s="131"/>
      <c r="T137" s="131"/>
      <c r="U137" s="131"/>
      <c r="V137" s="131"/>
      <c r="W137" s="131"/>
      <c r="X137" s="131"/>
      <c r="Y137" s="131"/>
      <c r="Z137" s="132"/>
      <c r="AA137" s="133"/>
      <c r="AB137" s="133"/>
    </row>
    <row r="138" spans="1:30" ht="5.0999999999999996" customHeight="1" x14ac:dyDescent="0.25">
      <c r="B138" s="129"/>
      <c r="C138" s="130"/>
      <c r="D138" s="130"/>
      <c r="E138" s="130"/>
      <c r="F138" s="130"/>
      <c r="G138" s="130"/>
      <c r="H138" s="130"/>
      <c r="I138" s="130"/>
      <c r="J138" s="130"/>
      <c r="K138" s="130"/>
      <c r="L138" s="130"/>
      <c r="M138" s="130"/>
      <c r="N138" s="130"/>
      <c r="O138" s="130"/>
      <c r="P138" s="130"/>
      <c r="Q138" s="131"/>
      <c r="R138" s="131"/>
      <c r="S138" s="131"/>
      <c r="T138" s="131"/>
      <c r="U138" s="131"/>
      <c r="V138" s="131"/>
      <c r="W138" s="131"/>
      <c r="X138" s="131"/>
      <c r="Y138" s="131"/>
      <c r="Z138" s="132"/>
      <c r="AA138" s="133"/>
      <c r="AB138" s="133"/>
    </row>
    <row r="139" spans="1:30" x14ac:dyDescent="0.25">
      <c r="B139" s="134" t="s">
        <v>84</v>
      </c>
      <c r="C139" s="130"/>
      <c r="D139" s="135"/>
      <c r="E139" s="135"/>
      <c r="F139" s="135"/>
      <c r="G139" s="135"/>
      <c r="H139" s="135"/>
      <c r="I139" s="135"/>
      <c r="J139" s="135"/>
      <c r="K139" s="130"/>
      <c r="L139" s="130"/>
      <c r="M139" s="130"/>
      <c r="N139" s="130"/>
      <c r="O139" s="130"/>
      <c r="P139" s="130"/>
      <c r="Q139" s="131"/>
      <c r="R139" s="131"/>
      <c r="S139" s="131"/>
      <c r="T139" s="131"/>
      <c r="U139" s="131"/>
      <c r="V139" s="131"/>
      <c r="W139" s="131"/>
      <c r="X139" s="131"/>
      <c r="Y139" s="131"/>
      <c r="Z139" s="132"/>
      <c r="AA139" s="136"/>
      <c r="AB139" s="136"/>
    </row>
    <row r="140" spans="1:30" x14ac:dyDescent="0.25">
      <c r="B140" s="137" t="s">
        <v>2</v>
      </c>
      <c r="C140" s="112"/>
      <c r="D140" s="26" t="str">
        <f>D$10</f>
        <v>1кв 2012</v>
      </c>
      <c r="E140" s="26" t="str">
        <f t="shared" ref="E140:AB140" si="28">E$10</f>
        <v>2кв 2012</v>
      </c>
      <c r="F140" s="26" t="str">
        <f t="shared" si="28"/>
        <v>3кв 2012</v>
      </c>
      <c r="G140" s="26" t="str">
        <f t="shared" si="28"/>
        <v>4кв 2012</v>
      </c>
      <c r="H140" s="26" t="str">
        <f t="shared" si="28"/>
        <v>1кв 2013</v>
      </c>
      <c r="I140" s="26" t="str">
        <f t="shared" si="28"/>
        <v>2кв 2013</v>
      </c>
      <c r="J140" s="26" t="str">
        <f t="shared" si="28"/>
        <v>3кв 2013</v>
      </c>
      <c r="K140" s="26" t="str">
        <f t="shared" si="28"/>
        <v>4кв 2013</v>
      </c>
      <c r="L140" s="26" t="str">
        <f t="shared" si="28"/>
        <v>1кв 2014</v>
      </c>
      <c r="M140" s="26" t="str">
        <f t="shared" si="28"/>
        <v>2кв 2014</v>
      </c>
      <c r="N140" s="26" t="str">
        <f t="shared" si="28"/>
        <v>3кв 2014</v>
      </c>
      <c r="O140" s="26" t="str">
        <f t="shared" si="28"/>
        <v>4кв 2014</v>
      </c>
      <c r="P140" s="26" t="str">
        <f t="shared" si="28"/>
        <v>1кв 2015</v>
      </c>
      <c r="Q140" s="26" t="str">
        <f t="shared" si="28"/>
        <v>2кв 2015</v>
      </c>
      <c r="R140" s="26" t="str">
        <f t="shared" si="28"/>
        <v>3кв 2015</v>
      </c>
      <c r="S140" s="26" t="str">
        <f t="shared" si="28"/>
        <v>4кв 2015</v>
      </c>
      <c r="T140" s="26" t="str">
        <f t="shared" si="28"/>
        <v>1кв 2016</v>
      </c>
      <c r="U140" s="26" t="str">
        <f t="shared" si="28"/>
        <v>2кв 2016</v>
      </c>
      <c r="V140" s="26" t="str">
        <f t="shared" si="28"/>
        <v>3кв 2016</v>
      </c>
      <c r="W140" s="26" t="str">
        <f t="shared" si="28"/>
        <v>4кв 2016</v>
      </c>
      <c r="X140" s="26" t="str">
        <f t="shared" si="28"/>
        <v>1кв 2017</v>
      </c>
      <c r="Y140" s="27" t="str">
        <f t="shared" si="28"/>
        <v>2кв 2017</v>
      </c>
      <c r="Z140" s="28"/>
      <c r="AA140" s="29" t="str">
        <f>AA$10</f>
        <v>кв/кв</v>
      </c>
      <c r="AB140" s="29" t="str">
        <f t="shared" si="28"/>
        <v>г/г</v>
      </c>
    </row>
    <row r="141" spans="1:30" x14ac:dyDescent="0.25">
      <c r="B141" s="83" t="s">
        <v>1</v>
      </c>
      <c r="C141" s="78"/>
      <c r="D141" s="48">
        <f>SUM(D142:D143,D145)</f>
        <v>3.5691610874480002</v>
      </c>
      <c r="E141" s="48">
        <f t="shared" ref="E141:Y141" si="29">SUM(E142:E143,E145)</f>
        <v>3.7762470608000003</v>
      </c>
      <c r="F141" s="48">
        <f t="shared" si="29"/>
        <v>3.7306599780000012</v>
      </c>
      <c r="G141" s="48">
        <f t="shared" si="29"/>
        <v>3.637940704</v>
      </c>
      <c r="H141" s="48">
        <f t="shared" si="29"/>
        <v>3.6513354315900002</v>
      </c>
      <c r="I141" s="48">
        <f t="shared" si="29"/>
        <v>3.7417747785600008</v>
      </c>
      <c r="J141" s="48">
        <f t="shared" si="29"/>
        <v>3.8523891649050004</v>
      </c>
      <c r="K141" s="48">
        <f t="shared" si="29"/>
        <v>4.0640358628750004</v>
      </c>
      <c r="L141" s="48">
        <f t="shared" si="29"/>
        <v>3.9090204453032502</v>
      </c>
      <c r="M141" s="48">
        <f t="shared" si="29"/>
        <v>3.7725097070078997</v>
      </c>
      <c r="N141" s="48">
        <f t="shared" si="29"/>
        <v>4.1313452203870993</v>
      </c>
      <c r="O141" s="48">
        <f t="shared" si="29"/>
        <v>4.1084834531166008</v>
      </c>
      <c r="P141" s="48">
        <f t="shared" si="29"/>
        <v>3.8741256032220996</v>
      </c>
      <c r="Q141" s="49">
        <f t="shared" si="29"/>
        <v>4.0489612188985991</v>
      </c>
      <c r="R141" s="49">
        <f t="shared" si="29"/>
        <v>4.0790683633509008</v>
      </c>
      <c r="S141" s="49">
        <f t="shared" si="29"/>
        <v>3.8641184414635998</v>
      </c>
      <c r="T141" s="49">
        <f t="shared" si="29"/>
        <v>3.9946483110770994</v>
      </c>
      <c r="U141" s="49">
        <f t="shared" si="29"/>
        <v>4.2275012812801505</v>
      </c>
      <c r="V141" s="49">
        <f t="shared" si="29"/>
        <v>4.0442757362673003</v>
      </c>
      <c r="W141" s="49">
        <f t="shared" si="29"/>
        <v>4.1717831431043004</v>
      </c>
      <c r="X141" s="49">
        <f t="shared" si="29"/>
        <v>4.1516558877203007</v>
      </c>
      <c r="Y141" s="50">
        <f t="shared" si="29"/>
        <v>4.0820881626316003</v>
      </c>
      <c r="Z141" s="51"/>
      <c r="AA141" s="121">
        <f ca="1">OFFSET(Z141,0,-1)/OFFSET(Z141,0,-2)-1</f>
        <v>-1.6756621206123201E-2</v>
      </c>
      <c r="AB141" s="121">
        <f ca="1">OFFSET(Z141,0,-1)/OFFSET(Z141,0,-5)-1</f>
        <v>-3.4396942537298747E-2</v>
      </c>
    </row>
    <row r="142" spans="1:30" x14ac:dyDescent="0.25">
      <c r="B142" s="77" t="s">
        <v>85</v>
      </c>
      <c r="C142" s="78"/>
      <c r="D142" s="31">
        <v>2.9501501440000002</v>
      </c>
      <c r="E142" s="31">
        <v>3.1301286319999999</v>
      </c>
      <c r="F142" s="31">
        <v>3.0764226480000008</v>
      </c>
      <c r="G142" s="31">
        <v>3.0274994770000001</v>
      </c>
      <c r="H142" s="31">
        <v>3.0318816160000006</v>
      </c>
      <c r="I142" s="31">
        <v>3.0855236660000007</v>
      </c>
      <c r="J142" s="31">
        <v>3.0891173250000001</v>
      </c>
      <c r="K142" s="31">
        <v>3.1933196070000003</v>
      </c>
      <c r="L142" s="31">
        <v>3.0856759650000005</v>
      </c>
      <c r="M142" s="31">
        <v>2.8938604539999995</v>
      </c>
      <c r="N142" s="31">
        <v>3.1805060699999994</v>
      </c>
      <c r="O142" s="31">
        <v>3.3961477820000008</v>
      </c>
      <c r="P142" s="31">
        <v>3.0898272529999997</v>
      </c>
      <c r="Q142" s="32">
        <v>3.2273513849999995</v>
      </c>
      <c r="R142" s="32">
        <v>3.3095944090000002</v>
      </c>
      <c r="S142" s="32">
        <v>3.2550385500000001</v>
      </c>
      <c r="T142" s="32">
        <v>3.2024067169999997</v>
      </c>
      <c r="U142" s="32">
        <v>3.3009821430000001</v>
      </c>
      <c r="V142" s="32">
        <v>3.1630602570000002</v>
      </c>
      <c r="W142" s="32">
        <v>3.3186329939999997</v>
      </c>
      <c r="X142" s="32">
        <v>3.3516221390000003</v>
      </c>
      <c r="Y142" s="33">
        <v>3.1334414160000001</v>
      </c>
      <c r="Z142" s="34"/>
      <c r="AA142" s="119">
        <f ca="1">OFFSET(Z142,0,-1)/OFFSET(Z142,0,-2)-1</f>
        <v>-6.5097052696130309E-2</v>
      </c>
      <c r="AB142" s="119">
        <f ca="1">OFFSET(Z142,0,-1)/OFFSET(Z142,0,-5)-1</f>
        <v>-5.0754811671818278E-2</v>
      </c>
    </row>
    <row r="143" spans="1:30" x14ac:dyDescent="0.25">
      <c r="B143" s="77" t="s">
        <v>86</v>
      </c>
      <c r="C143" s="78"/>
      <c r="D143" s="31">
        <v>0.42306192100000001</v>
      </c>
      <c r="E143" s="31">
        <v>0.46501500000000001</v>
      </c>
      <c r="F143" s="31">
        <v>0.47947432200000001</v>
      </c>
      <c r="G143" s="31">
        <v>0.43614089100000003</v>
      </c>
      <c r="H143" s="31">
        <v>0.44979751999999995</v>
      </c>
      <c r="I143" s="31">
        <v>0.488262223</v>
      </c>
      <c r="J143" s="31">
        <v>0.58717543799999994</v>
      </c>
      <c r="K143" s="31">
        <v>0.70681060600000001</v>
      </c>
      <c r="L143" s="31">
        <v>0.65404339299999992</v>
      </c>
      <c r="M143" s="31">
        <v>0.72175220600000001</v>
      </c>
      <c r="N143" s="31">
        <v>0.775827143</v>
      </c>
      <c r="O143" s="31">
        <v>0.55054978600000004</v>
      </c>
      <c r="P143" s="31">
        <v>0.69030612800000002</v>
      </c>
      <c r="Q143" s="32">
        <v>0.69054377300000003</v>
      </c>
      <c r="R143" s="32">
        <v>0.61857539600000011</v>
      </c>
      <c r="S143" s="32">
        <v>0.52759239800000002</v>
      </c>
      <c r="T143" s="32">
        <v>0.63439897000000001</v>
      </c>
      <c r="U143" s="32">
        <v>0.74520987900000002</v>
      </c>
      <c r="V143" s="32">
        <v>0.77774143200000001</v>
      </c>
      <c r="W143" s="32">
        <v>0.73494323600000011</v>
      </c>
      <c r="X143" s="32">
        <v>0.61927316399999999</v>
      </c>
      <c r="Y143" s="33">
        <v>0.7951897269999999</v>
      </c>
      <c r="Z143" s="34"/>
      <c r="AA143" s="119">
        <f ca="1">OFFSET(Z143,0,-1)/OFFSET(Z143,0,-2)-1</f>
        <v>0.28406941108786676</v>
      </c>
      <c r="AB143" s="119">
        <f ca="1">OFFSET(Z143,0,-1)/OFFSET(Z143,0,-5)-1</f>
        <v>6.7068150072121968E-2</v>
      </c>
    </row>
    <row r="144" spans="1:30" x14ac:dyDescent="0.25">
      <c r="B144" s="77" t="s">
        <v>87</v>
      </c>
      <c r="C144" s="78"/>
      <c r="D144" s="31">
        <v>0</v>
      </c>
      <c r="E144" s="31">
        <v>0</v>
      </c>
      <c r="F144" s="31">
        <v>0</v>
      </c>
      <c r="G144" s="31">
        <v>0</v>
      </c>
      <c r="H144" s="31">
        <v>0</v>
      </c>
      <c r="I144" s="31">
        <v>1.0546423000000001E-2</v>
      </c>
      <c r="J144" s="31">
        <v>9.5094568000000004E-2</v>
      </c>
      <c r="K144" s="31">
        <v>0.25315897599999998</v>
      </c>
      <c r="L144" s="31">
        <v>0.19493955299999999</v>
      </c>
      <c r="M144" s="31">
        <v>0.27906741099999999</v>
      </c>
      <c r="N144" s="31">
        <v>0.28279097799999997</v>
      </c>
      <c r="O144" s="31">
        <v>0.19817707600000001</v>
      </c>
      <c r="P144" s="31">
        <v>0.26072329799999999</v>
      </c>
      <c r="Q144" s="32">
        <v>0.26252829299999997</v>
      </c>
      <c r="R144" s="32">
        <v>0.28416814600000001</v>
      </c>
      <c r="S144" s="32">
        <v>0.28364362800000004</v>
      </c>
      <c r="T144" s="32">
        <v>0.30130328499999998</v>
      </c>
      <c r="U144" s="32">
        <v>0.34208660400000002</v>
      </c>
      <c r="V144" s="32">
        <v>0.35443696699999999</v>
      </c>
      <c r="W144" s="32">
        <v>0.347318446</v>
      </c>
      <c r="X144" s="32">
        <v>0.27124968900000002</v>
      </c>
      <c r="Y144" s="33">
        <v>0.36093902299999997</v>
      </c>
      <c r="Z144" s="34"/>
      <c r="AA144" s="119">
        <f ca="1">OFFSET(Z144,0,-1)/OFFSET(Z144,0,-2)-1</f>
        <v>0.33065230168798432</v>
      </c>
      <c r="AB144" s="119">
        <f ca="1">OFFSET(Z144,0,-1)/OFFSET(Z144,0,-5)-1</f>
        <v>5.511007674536117E-2</v>
      </c>
    </row>
    <row r="145" spans="1:28" x14ac:dyDescent="0.25">
      <c r="B145" s="77" t="s">
        <v>88</v>
      </c>
      <c r="C145" s="78"/>
      <c r="D145" s="31">
        <v>0.195949022448</v>
      </c>
      <c r="E145" s="31">
        <v>0.18110342880000002</v>
      </c>
      <c r="F145" s="31">
        <v>0.17476300800000003</v>
      </c>
      <c r="G145" s="31">
        <v>0.17430033600000003</v>
      </c>
      <c r="H145" s="31">
        <v>0.16965629559000001</v>
      </c>
      <c r="I145" s="31">
        <v>0.16798888956000002</v>
      </c>
      <c r="J145" s="31">
        <v>0.17609640190500001</v>
      </c>
      <c r="K145" s="31">
        <v>0.16390564987500003</v>
      </c>
      <c r="L145" s="31">
        <v>0.16930108730325</v>
      </c>
      <c r="M145" s="31">
        <v>0.1568970470079</v>
      </c>
      <c r="N145" s="31">
        <v>0.17501200738709999</v>
      </c>
      <c r="O145" s="31">
        <v>0.16178588511660003</v>
      </c>
      <c r="P145" s="31">
        <v>9.3992222222099991E-2</v>
      </c>
      <c r="Q145" s="32">
        <v>0.13106606089860004</v>
      </c>
      <c r="R145" s="32">
        <v>0.15089855835090002</v>
      </c>
      <c r="S145" s="32">
        <v>8.14874934636E-2</v>
      </c>
      <c r="T145" s="32">
        <v>0.15784262407710001</v>
      </c>
      <c r="U145" s="32">
        <v>0.18130925928015001</v>
      </c>
      <c r="V145" s="32">
        <v>0.10347404726730002</v>
      </c>
      <c r="W145" s="32">
        <v>0.1182069131043</v>
      </c>
      <c r="X145" s="32">
        <v>0.18076058472030002</v>
      </c>
      <c r="Y145" s="33">
        <v>0.15345701963159999</v>
      </c>
      <c r="Z145" s="34"/>
      <c r="AA145" s="119">
        <f ca="1">OFFSET(Z145,0,-1)/OFFSET(Z145,0,-2)-1</f>
        <v>-0.15104822287971797</v>
      </c>
      <c r="AB145" s="119">
        <f ca="1">OFFSET(Z145,0,-1)/OFFSET(Z145,0,-5)-1</f>
        <v>-0.15361730426306652</v>
      </c>
    </row>
    <row r="146" spans="1:28" x14ac:dyDescent="0.25">
      <c r="B146" s="138" t="s">
        <v>89</v>
      </c>
      <c r="C146" s="78"/>
      <c r="D146" s="106"/>
      <c r="E146" s="106"/>
      <c r="F146" s="106"/>
      <c r="G146" s="106"/>
      <c r="H146" s="106"/>
      <c r="I146" s="106"/>
      <c r="J146" s="106"/>
      <c r="K146" s="106"/>
      <c r="L146" s="106"/>
      <c r="M146" s="106"/>
      <c r="N146" s="106"/>
      <c r="O146" s="106"/>
      <c r="P146" s="106"/>
      <c r="Q146" s="107"/>
      <c r="R146" s="107"/>
      <c r="S146" s="107"/>
      <c r="T146" s="107"/>
      <c r="U146" s="107"/>
      <c r="V146" s="107"/>
      <c r="W146" s="107"/>
      <c r="X146" s="107"/>
      <c r="Y146" s="139"/>
      <c r="Z146" s="34"/>
      <c r="AA146" s="140"/>
      <c r="AB146" s="140"/>
    </row>
    <row r="147" spans="1:28" ht="17.25" x14ac:dyDescent="0.25">
      <c r="B147" s="77" t="s">
        <v>90</v>
      </c>
      <c r="C147" s="78"/>
      <c r="D147" s="31">
        <v>6.5617289924999947E-2</v>
      </c>
      <c r="E147" s="31">
        <v>6.625839675499999E-2</v>
      </c>
      <c r="F147" s="31">
        <v>4.0918159579999995E-2</v>
      </c>
      <c r="G147" s="31">
        <v>3.6203135930000005E-2</v>
      </c>
      <c r="H147" s="31">
        <v>0.10271572000000001</v>
      </c>
      <c r="I147" s="31">
        <v>2.02676E-2</v>
      </c>
      <c r="J147" s="31">
        <v>1.3897110000000001E-2</v>
      </c>
      <c r="K147" s="31">
        <v>2.2213149999999997E-2</v>
      </c>
      <c r="L147" s="31">
        <v>4.7104909953000006E-2</v>
      </c>
      <c r="M147" s="31">
        <v>5.3918233244000004E-2</v>
      </c>
      <c r="N147" s="31">
        <v>4.3295777000000001E-2</v>
      </c>
      <c r="O147" s="31">
        <v>4.2820830000000004E-2</v>
      </c>
      <c r="P147" s="31">
        <v>5.7077971000000005E-2</v>
      </c>
      <c r="Q147" s="32">
        <v>5.4238113999999997E-2</v>
      </c>
      <c r="R147" s="32">
        <v>4.2258186000000003E-2</v>
      </c>
      <c r="S147" s="32">
        <v>4.0062869999999993E-2</v>
      </c>
      <c r="T147" s="32">
        <v>4.8905549999999999E-2</v>
      </c>
      <c r="U147" s="32">
        <v>5.5625090000000002E-2</v>
      </c>
      <c r="V147" s="32">
        <v>4.7405491000000001E-2</v>
      </c>
      <c r="W147" s="32">
        <v>5.1272810000000002E-2</v>
      </c>
      <c r="X147" s="32">
        <v>5.8607720999999995E-2</v>
      </c>
      <c r="Y147" s="33">
        <v>6.1889128000000002E-2</v>
      </c>
      <c r="Z147" s="34"/>
      <c r="AA147" s="119">
        <f ca="1">OFFSET(Z147,0,-1)/OFFSET(Z147,0,-2)-1</f>
        <v>5.5989329460533144E-2</v>
      </c>
      <c r="AB147" s="119">
        <f ca="1">OFFSET(Z147,0,-1)/OFFSET(Z147,0,-5)-1</f>
        <v>0.11261173689786386</v>
      </c>
    </row>
    <row r="148" spans="1:28" s="4" customFormat="1" ht="5.0999999999999996" customHeight="1" x14ac:dyDescent="0.25">
      <c r="B148" s="141"/>
      <c r="C148" s="141"/>
      <c r="D148" s="107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  <c r="T148" s="107"/>
      <c r="U148" s="107"/>
      <c r="V148" s="107"/>
      <c r="W148" s="107"/>
      <c r="X148" s="107"/>
      <c r="Y148" s="107"/>
      <c r="Z148" s="34"/>
      <c r="AA148" s="142"/>
      <c r="AB148" s="142"/>
    </row>
    <row r="149" spans="1:28" s="4" customFormat="1" ht="15" customHeight="1" x14ac:dyDescent="0.25">
      <c r="B149" s="122" t="s">
        <v>91</v>
      </c>
      <c r="C149" s="123"/>
      <c r="D149" s="123"/>
      <c r="E149" s="123"/>
      <c r="F149" s="123"/>
      <c r="G149" s="123"/>
      <c r="H149" s="123"/>
      <c r="I149" s="123"/>
      <c r="J149" s="123"/>
      <c r="K149" s="123"/>
      <c r="L149" s="123"/>
      <c r="M149" s="123"/>
      <c r="N149" s="123"/>
      <c r="O149" s="123"/>
      <c r="P149" s="123"/>
      <c r="Q149" s="123"/>
      <c r="R149" s="123"/>
      <c r="S149" s="123"/>
      <c r="T149" s="123"/>
      <c r="U149" s="123"/>
      <c r="V149" s="123"/>
      <c r="W149" s="123"/>
      <c r="X149" s="123"/>
      <c r="Y149" s="123"/>
      <c r="Z149" s="124"/>
      <c r="AA149" s="123"/>
      <c r="AB149" s="123"/>
    </row>
    <row r="150" spans="1:28" s="4" customFormat="1" x14ac:dyDescent="0.25">
      <c r="B150" s="141"/>
      <c r="C150" s="141"/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  <c r="Q150" s="107"/>
      <c r="R150" s="107"/>
      <c r="S150" s="107"/>
      <c r="T150" s="107"/>
      <c r="U150" s="107"/>
      <c r="V150" s="107"/>
      <c r="W150" s="107"/>
      <c r="X150" s="107"/>
      <c r="Y150" s="107"/>
      <c r="Z150" s="34"/>
      <c r="AA150" s="142"/>
      <c r="AB150" s="142"/>
    </row>
    <row r="151" spans="1:28" s="4" customFormat="1" x14ac:dyDescent="0.25">
      <c r="A151" s="20"/>
      <c r="B151" s="134" t="s">
        <v>92</v>
      </c>
      <c r="C151" s="141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  <c r="Q151" s="107"/>
      <c r="R151" s="107"/>
      <c r="S151" s="107"/>
      <c r="T151" s="107"/>
      <c r="U151" s="107"/>
      <c r="V151" s="107"/>
      <c r="W151" s="107"/>
      <c r="X151" s="107"/>
      <c r="Y151" s="107"/>
      <c r="Z151" s="34"/>
      <c r="AA151" s="142"/>
      <c r="AB151" s="142"/>
    </row>
    <row r="152" spans="1:28" x14ac:dyDescent="0.25">
      <c r="B152" s="137" t="s">
        <v>2</v>
      </c>
      <c r="C152" s="112"/>
      <c r="D152" s="26" t="str">
        <f>D$10</f>
        <v>1кв 2012</v>
      </c>
      <c r="E152" s="26" t="str">
        <f t="shared" ref="E152:AB152" si="30">E$10</f>
        <v>2кв 2012</v>
      </c>
      <c r="F152" s="26" t="str">
        <f t="shared" si="30"/>
        <v>3кв 2012</v>
      </c>
      <c r="G152" s="26" t="str">
        <f t="shared" si="30"/>
        <v>4кв 2012</v>
      </c>
      <c r="H152" s="26" t="str">
        <f t="shared" si="30"/>
        <v>1кв 2013</v>
      </c>
      <c r="I152" s="26" t="str">
        <f t="shared" si="30"/>
        <v>2кв 2013</v>
      </c>
      <c r="J152" s="26" t="str">
        <f t="shared" si="30"/>
        <v>3кв 2013</v>
      </c>
      <c r="K152" s="26" t="str">
        <f t="shared" si="30"/>
        <v>4кв 2013</v>
      </c>
      <c r="L152" s="26" t="str">
        <f t="shared" si="30"/>
        <v>1кв 2014</v>
      </c>
      <c r="M152" s="26" t="str">
        <f t="shared" si="30"/>
        <v>2кв 2014</v>
      </c>
      <c r="N152" s="26" t="str">
        <f t="shared" si="30"/>
        <v>3кв 2014</v>
      </c>
      <c r="O152" s="26" t="str">
        <f t="shared" si="30"/>
        <v>4кв 2014</v>
      </c>
      <c r="P152" s="26" t="str">
        <f t="shared" si="30"/>
        <v>1кв 2015</v>
      </c>
      <c r="Q152" s="26" t="str">
        <f t="shared" si="30"/>
        <v>2кв 2015</v>
      </c>
      <c r="R152" s="26" t="str">
        <f t="shared" si="30"/>
        <v>3кв 2015</v>
      </c>
      <c r="S152" s="26" t="str">
        <f t="shared" si="30"/>
        <v>4кв 2015</v>
      </c>
      <c r="T152" s="26" t="str">
        <f t="shared" si="30"/>
        <v>1кв 2016</v>
      </c>
      <c r="U152" s="26" t="str">
        <f t="shared" si="30"/>
        <v>2кв 2016</v>
      </c>
      <c r="V152" s="26" t="str">
        <f t="shared" si="30"/>
        <v>3кв 2016</v>
      </c>
      <c r="W152" s="26" t="str">
        <f t="shared" si="30"/>
        <v>4кв 2016</v>
      </c>
      <c r="X152" s="26" t="str">
        <f t="shared" si="30"/>
        <v>1кв 2017</v>
      </c>
      <c r="Y152" s="27" t="str">
        <f t="shared" si="30"/>
        <v>2кв 2017</v>
      </c>
      <c r="Z152" s="28"/>
      <c r="AA152" s="29" t="str">
        <f>AA$10</f>
        <v>кв/кв</v>
      </c>
      <c r="AB152" s="29" t="str">
        <f t="shared" si="30"/>
        <v>г/г</v>
      </c>
    </row>
    <row r="153" spans="1:28" x14ac:dyDescent="0.25">
      <c r="B153" s="77" t="s">
        <v>93</v>
      </c>
      <c r="C153" s="78"/>
      <c r="D153" s="31">
        <v>0.20853406000000002</v>
      </c>
      <c r="E153" s="31">
        <v>0.20060034000000002</v>
      </c>
      <c r="F153" s="31">
        <v>0.10951561000000001</v>
      </c>
      <c r="G153" s="31">
        <v>4.2905639999999995E-2</v>
      </c>
      <c r="H153" s="31">
        <v>0.10271572000000001</v>
      </c>
      <c r="I153" s="31">
        <v>2.02676E-2</v>
      </c>
      <c r="J153" s="31">
        <v>1.3897110000000001E-2</v>
      </c>
      <c r="K153" s="31">
        <v>2.2213149999999997E-2</v>
      </c>
      <c r="L153" s="31">
        <v>6.2684999999999998E-3</v>
      </c>
      <c r="M153" s="31">
        <v>4.2421999999999998E-3</v>
      </c>
      <c r="N153" s="31">
        <v>0.15083902000000002</v>
      </c>
      <c r="O153" s="31">
        <v>0.15711443999999999</v>
      </c>
      <c r="P153" s="31">
        <v>0.10055362</v>
      </c>
      <c r="Q153" s="32">
        <v>0.13323939999999998</v>
      </c>
      <c r="R153" s="32">
        <v>0.30580373000000005</v>
      </c>
      <c r="S153" s="32">
        <v>8.9749169999999989E-2</v>
      </c>
      <c r="T153" s="32">
        <v>0.15941328000000002</v>
      </c>
      <c r="U153" s="32">
        <v>0.15470811000000001</v>
      </c>
      <c r="V153" s="32">
        <v>6.8027450000000003E-2</v>
      </c>
      <c r="W153" s="32">
        <v>7.9952399999999993E-2</v>
      </c>
      <c r="X153" s="32">
        <v>2.8778800000000004E-2</v>
      </c>
      <c r="Y153" s="33">
        <v>0.1032088</v>
      </c>
      <c r="Z153" s="34"/>
      <c r="AA153" s="119">
        <f t="shared" ref="AA153:AA159" ca="1" si="31">OFFSET(Z153,0,-1)/OFFSET(Z153,0,-2)-1</f>
        <v>2.5862787885526841</v>
      </c>
      <c r="AB153" s="119">
        <f t="shared" ref="AB153:AB159" ca="1" si="32">OFFSET(Z153,0,-1)/OFFSET(Z153,0,-5)-1</f>
        <v>-0.33288048053847985</v>
      </c>
    </row>
    <row r="154" spans="1:28" x14ac:dyDescent="0.25">
      <c r="B154" s="77" t="s">
        <v>94</v>
      </c>
      <c r="C154" s="78"/>
      <c r="D154" s="31">
        <v>0.72398699199999994</v>
      </c>
      <c r="E154" s="31">
        <v>1.0376361939999996</v>
      </c>
      <c r="F154" s="31">
        <v>1.0495487680000006</v>
      </c>
      <c r="G154" s="31">
        <v>1.1004456879999993</v>
      </c>
      <c r="H154" s="31">
        <v>1.4013055199999997</v>
      </c>
      <c r="I154" s="31">
        <v>1.447742188624072</v>
      </c>
      <c r="J154" s="31">
        <v>1.0817255276112161</v>
      </c>
      <c r="K154" s="31">
        <v>1.503921250000001</v>
      </c>
      <c r="L154" s="31">
        <v>1.05986943</v>
      </c>
      <c r="M154" s="31">
        <v>0.90487295000000056</v>
      </c>
      <c r="N154" s="31">
        <v>0.97623216999999995</v>
      </c>
      <c r="O154" s="31">
        <v>1.3600674499999994</v>
      </c>
      <c r="P154" s="31">
        <v>1.1678817100000005</v>
      </c>
      <c r="Q154" s="32">
        <v>1.2759178100000006</v>
      </c>
      <c r="R154" s="32">
        <v>1.1325239599999994</v>
      </c>
      <c r="S154" s="32">
        <v>1.3771598799999998</v>
      </c>
      <c r="T154" s="32">
        <v>1.2911970199999996</v>
      </c>
      <c r="U154" s="32">
        <v>1.0668413800000005</v>
      </c>
      <c r="V154" s="32">
        <v>1.02730707</v>
      </c>
      <c r="W154" s="32">
        <v>1.3367765699999996</v>
      </c>
      <c r="X154" s="32">
        <v>1.1786083799999998</v>
      </c>
      <c r="Y154" s="33">
        <v>0.81048449000000067</v>
      </c>
      <c r="Z154" s="34"/>
      <c r="AA154" s="119">
        <f t="shared" ca="1" si="31"/>
        <v>-0.31233775038999734</v>
      </c>
      <c r="AB154" s="119">
        <f t="shared" ca="1" si="32"/>
        <v>-0.24029522551890492</v>
      </c>
    </row>
    <row r="155" spans="1:28" x14ac:dyDescent="0.25">
      <c r="B155" s="77" t="s">
        <v>95</v>
      </c>
      <c r="C155" s="78"/>
      <c r="D155" s="31">
        <v>2.4223115812392972</v>
      </c>
      <c r="E155" s="31">
        <v>2.3582279513112412</v>
      </c>
      <c r="F155" s="31">
        <v>2.1460645119174768</v>
      </c>
      <c r="G155" s="31">
        <v>2.0707381346084945</v>
      </c>
      <c r="H155" s="31">
        <v>1.9120378987966729</v>
      </c>
      <c r="I155" s="31">
        <v>1.895819584042798</v>
      </c>
      <c r="J155" s="31">
        <v>1.9082746042534529</v>
      </c>
      <c r="K155" s="31">
        <v>1.8341081262943248</v>
      </c>
      <c r="L155" s="31">
        <v>1.9035030948832004</v>
      </c>
      <c r="M155" s="31">
        <v>2.0670313506545495</v>
      </c>
      <c r="N155" s="31">
        <v>1.9723177869079496</v>
      </c>
      <c r="O155" s="31">
        <v>1.9300116948265</v>
      </c>
      <c r="P155" s="31">
        <v>1.9769248920834011</v>
      </c>
      <c r="Q155" s="32">
        <v>2.0003689088123502</v>
      </c>
      <c r="R155" s="32">
        <v>2.0454677557220498</v>
      </c>
      <c r="S155" s="32">
        <v>1.8319762089968503</v>
      </c>
      <c r="T155" s="32">
        <v>2.0133692622803507</v>
      </c>
      <c r="U155" s="32">
        <v>2.1342275438494989</v>
      </c>
      <c r="V155" s="32">
        <v>2.0150516179126994</v>
      </c>
      <c r="W155" s="32">
        <v>1.9183046936412995</v>
      </c>
      <c r="X155" s="32">
        <v>2.1141105335797499</v>
      </c>
      <c r="Y155" s="33">
        <v>2.18862206286415</v>
      </c>
      <c r="Z155" s="34"/>
      <c r="AA155" s="119">
        <f t="shared" ca="1" si="31"/>
        <v>3.5244859765318104E-2</v>
      </c>
      <c r="AB155" s="119">
        <f t="shared" ca="1" si="32"/>
        <v>2.5486747732877513E-2</v>
      </c>
    </row>
    <row r="156" spans="1:28" x14ac:dyDescent="0.25">
      <c r="B156" s="77" t="s">
        <v>57</v>
      </c>
      <c r="C156" s="78"/>
      <c r="D156" s="31">
        <v>0</v>
      </c>
      <c r="E156" s="31">
        <v>1.9050499999999999E-3</v>
      </c>
      <c r="F156" s="31">
        <v>1.449E-5</v>
      </c>
      <c r="G156" s="31">
        <v>0</v>
      </c>
      <c r="H156" s="31">
        <v>0</v>
      </c>
      <c r="I156" s="31">
        <v>1.9342000000000001E-3</v>
      </c>
      <c r="J156" s="31">
        <v>5.7852272999999996E-2</v>
      </c>
      <c r="K156" s="31">
        <v>9.3943700000000005E-2</v>
      </c>
      <c r="L156" s="31">
        <v>7.4184689999999998E-2</v>
      </c>
      <c r="M156" s="31">
        <v>8.4830040000000009E-2</v>
      </c>
      <c r="N156" s="31">
        <v>6.5252340000000006E-2</v>
      </c>
      <c r="O156" s="31">
        <v>6.4397600000000013E-2</v>
      </c>
      <c r="P156" s="31">
        <v>5.2396124000000002E-2</v>
      </c>
      <c r="Q156" s="32">
        <v>7.3452481999999999E-2</v>
      </c>
      <c r="R156" s="32">
        <v>5.609351600000001E-2</v>
      </c>
      <c r="S156" s="32">
        <v>0.10422942800000001</v>
      </c>
      <c r="T156" s="32">
        <v>0.16854418400000004</v>
      </c>
      <c r="U156" s="32">
        <v>0.15825392899999999</v>
      </c>
      <c r="V156" s="32">
        <v>0.19404750400000001</v>
      </c>
      <c r="W156" s="32">
        <v>0.14006735599999998</v>
      </c>
      <c r="X156" s="32">
        <v>9.2971385000000004E-2</v>
      </c>
      <c r="Y156" s="33">
        <v>0.19451057299999996</v>
      </c>
      <c r="Z156" s="34"/>
      <c r="AA156" s="119">
        <f t="shared" ca="1" si="31"/>
        <v>1.0921552690647767</v>
      </c>
      <c r="AB156" s="119">
        <f t="shared" ca="1" si="32"/>
        <v>0.2291042265370864</v>
      </c>
    </row>
    <row r="157" spans="1:28" x14ac:dyDescent="0.25">
      <c r="B157" s="77" t="s">
        <v>37</v>
      </c>
      <c r="C157" s="78"/>
      <c r="D157" s="31">
        <v>0.355378525</v>
      </c>
      <c r="E157" s="31">
        <v>0.366535</v>
      </c>
      <c r="F157" s="31">
        <v>0.37785346500000005</v>
      </c>
      <c r="G157" s="31">
        <v>0.35390624999999998</v>
      </c>
      <c r="H157" s="31">
        <v>0.373023351</v>
      </c>
      <c r="I157" s="31">
        <v>0.37522250299999999</v>
      </c>
      <c r="J157" s="31">
        <v>0.44795530189999999</v>
      </c>
      <c r="K157" s="31">
        <v>0.51608220000000005</v>
      </c>
      <c r="L157" s="31">
        <v>0.46765646699999996</v>
      </c>
      <c r="M157" s="31">
        <v>0.541800438</v>
      </c>
      <c r="N157" s="31">
        <v>0.57961143199999998</v>
      </c>
      <c r="O157" s="31">
        <v>0.40442866499999996</v>
      </c>
      <c r="P157" s="31">
        <v>0.52907568500000002</v>
      </c>
      <c r="Q157" s="32">
        <v>0.46495750600000008</v>
      </c>
      <c r="R157" s="32">
        <v>0.55060403599999996</v>
      </c>
      <c r="S157" s="32">
        <v>0.34511646800000001</v>
      </c>
      <c r="T157" s="32">
        <v>0.40195273299999995</v>
      </c>
      <c r="U157" s="32">
        <v>0.49876653199999998</v>
      </c>
      <c r="V157" s="32">
        <v>0.50072511299999989</v>
      </c>
      <c r="W157" s="32">
        <v>0.51308957600000005</v>
      </c>
      <c r="X157" s="32">
        <v>0.42126030800000003</v>
      </c>
      <c r="Y157" s="33">
        <v>0.53262200030000006</v>
      </c>
      <c r="Z157" s="34"/>
      <c r="AA157" s="119">
        <f t="shared" ca="1" si="31"/>
        <v>0.26435363167421899</v>
      </c>
      <c r="AB157" s="119">
        <f t="shared" ca="1" si="32"/>
        <v>6.7878388239570375E-2</v>
      </c>
    </row>
    <row r="158" spans="1:28" x14ac:dyDescent="0.25">
      <c r="B158" s="143" t="s">
        <v>38</v>
      </c>
      <c r="C158" s="78"/>
      <c r="D158" s="31">
        <v>6.4665529999999999E-2</v>
      </c>
      <c r="E158" s="144">
        <v>7.6468104299999992E-2</v>
      </c>
      <c r="F158" s="144">
        <v>7.8660622999999999E-2</v>
      </c>
      <c r="G158" s="144">
        <v>6.6778254999999995E-2</v>
      </c>
      <c r="H158" s="144">
        <v>7.1327846000000014E-2</v>
      </c>
      <c r="I158" s="144">
        <v>7.7624257000000002E-2</v>
      </c>
      <c r="J158" s="144">
        <v>8.1182327999999998E-2</v>
      </c>
      <c r="K158" s="144">
        <v>7.3813381999999997E-2</v>
      </c>
      <c r="L158" s="144">
        <v>7.7769276999999998E-2</v>
      </c>
      <c r="M158" s="144">
        <v>8.6835522999999998E-2</v>
      </c>
      <c r="N158" s="144">
        <v>8.6341020000000004E-2</v>
      </c>
      <c r="O158" s="144">
        <v>7.9029678999999992E-2</v>
      </c>
      <c r="P158" s="144">
        <v>7.7885362E-2</v>
      </c>
      <c r="Q158" s="145">
        <v>6.1330078999999996E-2</v>
      </c>
      <c r="R158" s="145">
        <v>7.5133254999999996E-2</v>
      </c>
      <c r="S158" s="145">
        <v>5.8749344000000002E-2</v>
      </c>
      <c r="T158" s="145">
        <v>5.9033490000000008E-2</v>
      </c>
      <c r="U158" s="145">
        <v>7.0000264000000006E-2</v>
      </c>
      <c r="V158" s="145">
        <v>6.5139474000000003E-2</v>
      </c>
      <c r="W158" s="145">
        <v>6.5556053000000003E-2</v>
      </c>
      <c r="X158" s="145">
        <v>5.8712176000000005E-2</v>
      </c>
      <c r="Y158" s="146">
        <v>7.1505835000000004E-2</v>
      </c>
      <c r="Z158" s="34"/>
      <c r="AA158" s="147">
        <f t="shared" ca="1" si="31"/>
        <v>0.21790469833718995</v>
      </c>
      <c r="AB158" s="147">
        <f t="shared" ca="1" si="32"/>
        <v>2.1508076026684586E-2</v>
      </c>
    </row>
    <row r="159" spans="1:28" s="90" customFormat="1" x14ac:dyDescent="0.25">
      <c r="B159" s="83" t="s">
        <v>49</v>
      </c>
      <c r="C159" s="82"/>
      <c r="D159" s="49">
        <f>SUM(D153:D158)</f>
        <v>3.7748766882392975</v>
      </c>
      <c r="E159" s="49">
        <f t="shared" ref="E159:Y159" si="33">SUM(E153:E158)</f>
        <v>4.0413726396112413</v>
      </c>
      <c r="F159" s="49">
        <f t="shared" si="33"/>
        <v>3.7616574679174777</v>
      </c>
      <c r="G159" s="49">
        <f t="shared" si="33"/>
        <v>3.6347739676084942</v>
      </c>
      <c r="H159" s="49">
        <f t="shared" si="33"/>
        <v>3.8604103357966726</v>
      </c>
      <c r="I159" s="49">
        <f t="shared" si="33"/>
        <v>3.8186103326668697</v>
      </c>
      <c r="J159" s="49">
        <f t="shared" si="33"/>
        <v>3.5908871447646691</v>
      </c>
      <c r="K159" s="49">
        <f t="shared" si="33"/>
        <v>4.044081808294326</v>
      </c>
      <c r="L159" s="49">
        <f t="shared" si="33"/>
        <v>3.5892514588832003</v>
      </c>
      <c r="M159" s="49">
        <f t="shared" si="33"/>
        <v>3.6896125016545498</v>
      </c>
      <c r="N159" s="49">
        <f t="shared" si="33"/>
        <v>3.8305937689079492</v>
      </c>
      <c r="O159" s="49">
        <f t="shared" si="33"/>
        <v>3.9950495288264993</v>
      </c>
      <c r="P159" s="49">
        <f t="shared" si="33"/>
        <v>3.9047173930834012</v>
      </c>
      <c r="Q159" s="49">
        <f t="shared" si="33"/>
        <v>4.0092661858123506</v>
      </c>
      <c r="R159" s="49">
        <f t="shared" si="33"/>
        <v>4.1656262527220491</v>
      </c>
      <c r="S159" s="49">
        <f t="shared" si="33"/>
        <v>3.8069804989968503</v>
      </c>
      <c r="T159" s="49">
        <f t="shared" si="33"/>
        <v>4.0935099692803503</v>
      </c>
      <c r="U159" s="49">
        <f t="shared" si="33"/>
        <v>4.082797758849499</v>
      </c>
      <c r="V159" s="49">
        <f t="shared" si="33"/>
        <v>3.870298228912699</v>
      </c>
      <c r="W159" s="49">
        <f t="shared" si="33"/>
        <v>4.0537466486412992</v>
      </c>
      <c r="X159" s="49">
        <f t="shared" si="33"/>
        <v>3.8944415825797494</v>
      </c>
      <c r="Y159" s="50">
        <f t="shared" si="33"/>
        <v>3.9009537611641507</v>
      </c>
      <c r="Z159" s="51"/>
      <c r="AA159" s="121">
        <f t="shared" ca="1" si="31"/>
        <v>1.6721726199542264E-3</v>
      </c>
      <c r="AB159" s="121">
        <f t="shared" ca="1" si="32"/>
        <v>-4.4539065715709203E-2</v>
      </c>
    </row>
    <row r="160" spans="1:28" s="4" customFormat="1" x14ac:dyDescent="0.25">
      <c r="B160" s="141"/>
      <c r="C160" s="141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  <c r="Q160" s="107"/>
      <c r="R160" s="107"/>
      <c r="S160" s="107"/>
      <c r="T160" s="107"/>
      <c r="U160" s="107"/>
      <c r="V160" s="107"/>
      <c r="W160" s="107"/>
      <c r="X160" s="107"/>
      <c r="Y160" s="107"/>
      <c r="Z160" s="34"/>
      <c r="AA160" s="142"/>
      <c r="AB160" s="142"/>
    </row>
    <row r="161" spans="1:31" x14ac:dyDescent="0.25">
      <c r="A161" s="20"/>
      <c r="B161" s="134" t="s">
        <v>96</v>
      </c>
      <c r="C161" s="148"/>
      <c r="D161" s="130"/>
      <c r="E161" s="130"/>
      <c r="F161" s="130"/>
      <c r="G161" s="130"/>
      <c r="H161" s="130"/>
      <c r="I161" s="130"/>
      <c r="J161" s="130"/>
      <c r="K161" s="130"/>
      <c r="L161" s="130"/>
      <c r="M161" s="130"/>
      <c r="N161" s="130"/>
      <c r="O161" s="130"/>
      <c r="P161" s="130"/>
      <c r="Q161" s="131"/>
      <c r="R161" s="131"/>
      <c r="S161" s="131"/>
      <c r="T161" s="131"/>
      <c r="U161" s="131"/>
      <c r="V161" s="131"/>
      <c r="W161" s="131"/>
      <c r="X161" s="131"/>
      <c r="Y161" s="131"/>
      <c r="Z161" s="132"/>
      <c r="AA161" s="133"/>
      <c r="AB161" s="133"/>
    </row>
    <row r="162" spans="1:31" x14ac:dyDescent="0.25">
      <c r="B162" s="137" t="s">
        <v>2</v>
      </c>
      <c r="C162" s="112"/>
      <c r="D162" s="26" t="str">
        <f>D$10</f>
        <v>1кв 2012</v>
      </c>
      <c r="E162" s="26" t="str">
        <f t="shared" ref="E162:AB162" si="34">E$10</f>
        <v>2кв 2012</v>
      </c>
      <c r="F162" s="26" t="str">
        <f t="shared" si="34"/>
        <v>3кв 2012</v>
      </c>
      <c r="G162" s="26" t="str">
        <f t="shared" si="34"/>
        <v>4кв 2012</v>
      </c>
      <c r="H162" s="26" t="str">
        <f t="shared" si="34"/>
        <v>1кв 2013</v>
      </c>
      <c r="I162" s="26" t="str">
        <f t="shared" si="34"/>
        <v>2кв 2013</v>
      </c>
      <c r="J162" s="26" t="str">
        <f t="shared" si="34"/>
        <v>3кв 2013</v>
      </c>
      <c r="K162" s="26" t="str">
        <f t="shared" si="34"/>
        <v>4кв 2013</v>
      </c>
      <c r="L162" s="26" t="str">
        <f t="shared" si="34"/>
        <v>1кв 2014</v>
      </c>
      <c r="M162" s="26" t="str">
        <f t="shared" si="34"/>
        <v>2кв 2014</v>
      </c>
      <c r="N162" s="26" t="str">
        <f t="shared" si="34"/>
        <v>3кв 2014</v>
      </c>
      <c r="O162" s="26" t="str">
        <f t="shared" si="34"/>
        <v>4кв 2014</v>
      </c>
      <c r="P162" s="26" t="str">
        <f t="shared" si="34"/>
        <v>1кв 2015</v>
      </c>
      <c r="Q162" s="26" t="str">
        <f t="shared" si="34"/>
        <v>2кв 2015</v>
      </c>
      <c r="R162" s="26" t="str">
        <f t="shared" si="34"/>
        <v>3кв 2015</v>
      </c>
      <c r="S162" s="26" t="str">
        <f t="shared" si="34"/>
        <v>4кв 2015</v>
      </c>
      <c r="T162" s="26" t="str">
        <f t="shared" si="34"/>
        <v>1кв 2016</v>
      </c>
      <c r="U162" s="26" t="str">
        <f t="shared" si="34"/>
        <v>2кв 2016</v>
      </c>
      <c r="V162" s="26" t="str">
        <f t="shared" si="34"/>
        <v>3кв 2016</v>
      </c>
      <c r="W162" s="26" t="str">
        <f t="shared" si="34"/>
        <v>4кв 2016</v>
      </c>
      <c r="X162" s="26" t="str">
        <f t="shared" si="34"/>
        <v>1кв 2017</v>
      </c>
      <c r="Y162" s="27" t="str">
        <f t="shared" si="34"/>
        <v>2кв 2017</v>
      </c>
      <c r="Z162" s="28"/>
      <c r="AA162" s="29" t="str">
        <f>AA$10</f>
        <v>кв/кв</v>
      </c>
      <c r="AB162" s="29" t="str">
        <f t="shared" si="34"/>
        <v>г/г</v>
      </c>
    </row>
    <row r="163" spans="1:31" x14ac:dyDescent="0.25">
      <c r="A163" s="149"/>
      <c r="B163" s="150" t="s">
        <v>97</v>
      </c>
      <c r="C163" s="151"/>
      <c r="D163" s="31">
        <v>0.20853406000000002</v>
      </c>
      <c r="E163" s="31">
        <v>0.20060034000000002</v>
      </c>
      <c r="F163" s="31">
        <v>0.10951561000000001</v>
      </c>
      <c r="G163" s="31">
        <v>4.2905639999999995E-2</v>
      </c>
      <c r="H163" s="31">
        <v>0.10271572000000001</v>
      </c>
      <c r="I163" s="31">
        <v>2.02676E-2</v>
      </c>
      <c r="J163" s="31">
        <v>1.3897110000000001E-2</v>
      </c>
      <c r="K163" s="31">
        <v>2.2213149999999997E-2</v>
      </c>
      <c r="L163" s="31">
        <v>6.2684999999999998E-3</v>
      </c>
      <c r="M163" s="31">
        <v>4.2421999999999998E-3</v>
      </c>
      <c r="N163" s="31">
        <v>0.15083902000000002</v>
      </c>
      <c r="O163" s="31">
        <v>0.15711443999999999</v>
      </c>
      <c r="P163" s="31">
        <v>0.10055362</v>
      </c>
      <c r="Q163" s="32">
        <v>0.13323939999999998</v>
      </c>
      <c r="R163" s="32">
        <v>0.30580373000000005</v>
      </c>
      <c r="S163" s="32">
        <v>8.9749169999999989E-2</v>
      </c>
      <c r="T163" s="32">
        <v>0.15941328000000002</v>
      </c>
      <c r="U163" s="32">
        <v>0.15470811000000001</v>
      </c>
      <c r="V163" s="32">
        <v>6.8027450000000003E-2</v>
      </c>
      <c r="W163" s="32">
        <v>7.9952399999999993E-2</v>
      </c>
      <c r="X163" s="32">
        <v>2.8778800000000004E-2</v>
      </c>
      <c r="Y163" s="33">
        <v>0.1032088</v>
      </c>
      <c r="Z163" s="34"/>
      <c r="AA163" s="119">
        <f t="shared" ref="AA163:AA171" ca="1" si="35">OFFSET(Z163,0,-1)/OFFSET(Z163,0,-2)-1</f>
        <v>2.5862787885526841</v>
      </c>
      <c r="AB163" s="119">
        <f t="shared" ref="AB163:AB171" ca="1" si="36">OFFSET(Z163,0,-1)/OFFSET(Z163,0,-5)-1</f>
        <v>-0.33288048053847985</v>
      </c>
    </row>
    <row r="164" spans="1:31" x14ac:dyDescent="0.25">
      <c r="B164" s="77" t="s">
        <v>94</v>
      </c>
      <c r="C164" s="151"/>
      <c r="D164" s="31">
        <v>1.4017464399999999</v>
      </c>
      <c r="E164" s="31">
        <v>1.77160513</v>
      </c>
      <c r="F164" s="31">
        <v>1.5330655400000006</v>
      </c>
      <c r="G164" s="31">
        <v>1.6936110099999993</v>
      </c>
      <c r="H164" s="31">
        <v>1.5653372800000003</v>
      </c>
      <c r="I164" s="31">
        <v>1.57870139</v>
      </c>
      <c r="J164" s="31">
        <v>1.5470897600000002</v>
      </c>
      <c r="K164" s="31">
        <v>1.8404768900000001</v>
      </c>
      <c r="L164" s="31">
        <v>1.5399262399999998</v>
      </c>
      <c r="M164" s="31">
        <v>1.33973209</v>
      </c>
      <c r="N164" s="31">
        <v>1.6598468400000002</v>
      </c>
      <c r="O164" s="31">
        <v>1.9027040499999994</v>
      </c>
      <c r="P164" s="31">
        <v>1.5269994000000007</v>
      </c>
      <c r="Q164" s="32">
        <v>1.6723066500000008</v>
      </c>
      <c r="R164" s="32">
        <v>1.6752841099999995</v>
      </c>
      <c r="S164" s="32">
        <v>1.8195848899999996</v>
      </c>
      <c r="T164" s="32">
        <v>1.6057993299999997</v>
      </c>
      <c r="U164" s="32">
        <v>1.6630704900000006</v>
      </c>
      <c r="V164" s="32">
        <v>1.5193919300000001</v>
      </c>
      <c r="W164" s="32">
        <v>1.7731435599999996</v>
      </c>
      <c r="X164" s="32">
        <v>1.7113539699999998</v>
      </c>
      <c r="Y164" s="33">
        <v>1.4981502400000006</v>
      </c>
      <c r="Z164" s="34"/>
      <c r="AA164" s="119">
        <f t="shared" ca="1" si="35"/>
        <v>-0.12458190049367701</v>
      </c>
      <c r="AB164" s="119">
        <f t="shared" ca="1" si="36"/>
        <v>-9.9166121335001245E-2</v>
      </c>
    </row>
    <row r="165" spans="1:31" s="152" customFormat="1" x14ac:dyDescent="0.2">
      <c r="B165" s="77" t="s">
        <v>30</v>
      </c>
      <c r="C165" s="151"/>
      <c r="D165" s="31">
        <v>0.52366970999999984</v>
      </c>
      <c r="E165" s="31">
        <v>0.45924256999999991</v>
      </c>
      <c r="F165" s="31">
        <v>0.53962396000000024</v>
      </c>
      <c r="G165" s="31">
        <v>0.49771235999999991</v>
      </c>
      <c r="H165" s="31">
        <v>0.58184468000000034</v>
      </c>
      <c r="I165" s="31">
        <v>0.59485032000000038</v>
      </c>
      <c r="J165" s="31">
        <v>0.56076383000000007</v>
      </c>
      <c r="K165" s="31">
        <v>0.49803026</v>
      </c>
      <c r="L165" s="31">
        <v>0.58817329000000007</v>
      </c>
      <c r="M165" s="31">
        <v>0.60973440999999973</v>
      </c>
      <c r="N165" s="31">
        <v>0.58170780999999994</v>
      </c>
      <c r="O165" s="31">
        <v>0.58618841999999993</v>
      </c>
      <c r="P165" s="31">
        <v>0.66690371000000093</v>
      </c>
      <c r="Q165" s="32">
        <v>0.65183105000000041</v>
      </c>
      <c r="R165" s="32">
        <v>0.63547093999999971</v>
      </c>
      <c r="S165" s="32">
        <v>0.65300709000000023</v>
      </c>
      <c r="T165" s="32">
        <v>0.69135688000000028</v>
      </c>
      <c r="U165" s="32">
        <v>0.6851127299999995</v>
      </c>
      <c r="V165" s="32">
        <v>0.65258999999999989</v>
      </c>
      <c r="W165" s="32">
        <v>0.62587363999999901</v>
      </c>
      <c r="X165" s="32">
        <v>0.68760087000000003</v>
      </c>
      <c r="Y165" s="33">
        <v>0.68598081</v>
      </c>
      <c r="Z165" s="34"/>
      <c r="AA165" s="119">
        <f t="shared" ca="1" si="35"/>
        <v>-2.3561052213328937E-3</v>
      </c>
      <c r="AB165" s="119">
        <f t="shared" ca="1" si="36"/>
        <v>1.267061553505977E-3</v>
      </c>
    </row>
    <row r="166" spans="1:31" s="152" customFormat="1" x14ac:dyDescent="0.2">
      <c r="B166" s="77" t="s">
        <v>31</v>
      </c>
      <c r="C166" s="151"/>
      <c r="D166" s="31">
        <v>0.3806362399999999</v>
      </c>
      <c r="E166" s="31">
        <v>0.37989647999999998</v>
      </c>
      <c r="F166" s="31">
        <v>0.36649477999999996</v>
      </c>
      <c r="G166" s="31">
        <v>0.36927057000000002</v>
      </c>
      <c r="H166" s="31">
        <v>0.38672360000000006</v>
      </c>
      <c r="I166" s="31">
        <v>0.35908650000000025</v>
      </c>
      <c r="J166" s="31">
        <v>0.40673745000000017</v>
      </c>
      <c r="K166" s="31">
        <v>0.37278674000000001</v>
      </c>
      <c r="L166" s="31">
        <v>0.38367411000000012</v>
      </c>
      <c r="M166" s="31">
        <v>0.39773743</v>
      </c>
      <c r="N166" s="31">
        <v>0.39378893999999998</v>
      </c>
      <c r="O166" s="31">
        <v>0.34688941999999995</v>
      </c>
      <c r="P166" s="31">
        <v>0.38785318000000008</v>
      </c>
      <c r="Q166" s="32">
        <v>0.35045854999999998</v>
      </c>
      <c r="R166" s="32">
        <v>0.39803684999999978</v>
      </c>
      <c r="S166" s="32">
        <v>0.35730229999999985</v>
      </c>
      <c r="T166" s="32">
        <v>0.4021425600000002</v>
      </c>
      <c r="U166" s="32">
        <v>0.38836527999999998</v>
      </c>
      <c r="V166" s="32">
        <v>0.39242413999999975</v>
      </c>
      <c r="W166" s="32">
        <v>0.32941498000000008</v>
      </c>
      <c r="X166" s="32">
        <v>0.36976862000000005</v>
      </c>
      <c r="Y166" s="33">
        <v>0.40468186000000028</v>
      </c>
      <c r="Z166" s="34"/>
      <c r="AA166" s="119">
        <f t="shared" ca="1" si="35"/>
        <v>9.4419153253189059E-2</v>
      </c>
      <c r="AB166" s="119">
        <f t="shared" ca="1" si="36"/>
        <v>4.2013487920445236E-2</v>
      </c>
    </row>
    <row r="167" spans="1:31" s="152" customFormat="1" x14ac:dyDescent="0.2">
      <c r="B167" s="77" t="s">
        <v>32</v>
      </c>
      <c r="C167" s="151"/>
      <c r="D167" s="31">
        <v>0.15409004000000001</v>
      </c>
      <c r="E167" s="31">
        <v>0.14152115999999998</v>
      </c>
      <c r="F167" s="31">
        <v>0.14029784000000001</v>
      </c>
      <c r="G167" s="31">
        <v>0.14243412</v>
      </c>
      <c r="H167" s="31">
        <v>0.13381763999999999</v>
      </c>
      <c r="I167" s="31">
        <v>0.15695354000000003</v>
      </c>
      <c r="J167" s="31">
        <v>0.15418275000000004</v>
      </c>
      <c r="K167" s="31">
        <v>0.15879338999999998</v>
      </c>
      <c r="L167" s="31">
        <v>0.14616910999999999</v>
      </c>
      <c r="M167" s="31">
        <v>0.16569923</v>
      </c>
      <c r="N167" s="31">
        <v>0.15612366999999999</v>
      </c>
      <c r="O167" s="31">
        <v>0.14819984000000003</v>
      </c>
      <c r="P167" s="31">
        <v>0.16837519999999997</v>
      </c>
      <c r="Q167" s="32">
        <v>0.15203261999999995</v>
      </c>
      <c r="R167" s="32">
        <v>0.19721264000000008</v>
      </c>
      <c r="S167" s="32">
        <v>0.14686461000000003</v>
      </c>
      <c r="T167" s="32">
        <v>0.11639611</v>
      </c>
      <c r="U167" s="32">
        <v>0.17401945999999999</v>
      </c>
      <c r="V167" s="32">
        <v>0.18907397000000004</v>
      </c>
      <c r="W167" s="32">
        <v>0.17449014000000002</v>
      </c>
      <c r="X167" s="32">
        <v>0.17632837999999998</v>
      </c>
      <c r="Y167" s="33">
        <v>0.18104923000000003</v>
      </c>
      <c r="Z167" s="34"/>
      <c r="AA167" s="119">
        <f t="shared" ca="1" si="35"/>
        <v>2.6773058313131815E-2</v>
      </c>
      <c r="AB167" s="119">
        <f t="shared" ca="1" si="36"/>
        <v>4.0396459108654081E-2</v>
      </c>
    </row>
    <row r="168" spans="1:31" s="152" customFormat="1" x14ac:dyDescent="0.2">
      <c r="B168" s="77" t="s">
        <v>45</v>
      </c>
      <c r="C168" s="151"/>
      <c r="D168" s="31">
        <v>0.12533107999999996</v>
      </c>
      <c r="E168" s="31">
        <v>0.13025897999999997</v>
      </c>
      <c r="F168" s="31">
        <v>0.13030072000000001</v>
      </c>
      <c r="G168" s="31">
        <v>0.13330704999999998</v>
      </c>
      <c r="H168" s="31">
        <v>0.13697294999999993</v>
      </c>
      <c r="I168" s="31">
        <v>0.12403998000000001</v>
      </c>
      <c r="J168" s="31">
        <v>0.12400219000000001</v>
      </c>
      <c r="K168" s="31">
        <v>0.11840851999999998</v>
      </c>
      <c r="L168" s="31">
        <v>0.12448864</v>
      </c>
      <c r="M168" s="31">
        <v>0.11662563000000001</v>
      </c>
      <c r="N168" s="31">
        <v>0.1245412</v>
      </c>
      <c r="O168" s="31">
        <v>0.14075483999999996</v>
      </c>
      <c r="P168" s="31">
        <v>0.10441102000000001</v>
      </c>
      <c r="Q168" s="32">
        <v>0.10296056999999996</v>
      </c>
      <c r="R168" s="32">
        <v>8.9678709999999995E-2</v>
      </c>
      <c r="S168" s="32">
        <v>7.973748999999998E-2</v>
      </c>
      <c r="T168" s="32">
        <v>9.8610870000000003E-2</v>
      </c>
      <c r="U168" s="32">
        <v>0.11444951000000003</v>
      </c>
      <c r="V168" s="32">
        <v>0.13152136999999994</v>
      </c>
      <c r="W168" s="32">
        <v>0.12150303999999996</v>
      </c>
      <c r="X168" s="32">
        <v>0.10585884999999999</v>
      </c>
      <c r="Y168" s="33">
        <v>0.11184703999999999</v>
      </c>
      <c r="Z168" s="34"/>
      <c r="AA168" s="119">
        <f t="shared" ca="1" si="35"/>
        <v>5.6567684232352811E-2</v>
      </c>
      <c r="AB168" s="119">
        <f t="shared" ca="1" si="36"/>
        <v>-2.2739022648502694E-2</v>
      </c>
    </row>
    <row r="169" spans="1:31" s="152" customFormat="1" x14ac:dyDescent="0.2">
      <c r="B169" s="77" t="s">
        <v>46</v>
      </c>
      <c r="C169" s="151"/>
      <c r="D169" s="31">
        <v>7.465254999999997E-2</v>
      </c>
      <c r="E169" s="31">
        <v>6.9715439999999976E-2</v>
      </c>
      <c r="F169" s="31">
        <v>6.9952630000000002E-2</v>
      </c>
      <c r="G169" s="31">
        <v>6.7831469999999991E-2</v>
      </c>
      <c r="H169" s="31">
        <v>6.8046560000000006E-2</v>
      </c>
      <c r="I169" s="31">
        <v>6.8945979999999976E-2</v>
      </c>
      <c r="J169" s="31">
        <v>6.887726999999999E-2</v>
      </c>
      <c r="K169" s="31">
        <v>6.4550909999999989E-2</v>
      </c>
      <c r="L169" s="31">
        <v>7.2434990000000005E-2</v>
      </c>
      <c r="M169" s="31">
        <v>7.1755799999999995E-2</v>
      </c>
      <c r="N169" s="31">
        <v>4.2966629999999999E-2</v>
      </c>
      <c r="O169" s="31">
        <v>5.1917309999999987E-2</v>
      </c>
      <c r="P169" s="31">
        <v>5.855862999999998E-2</v>
      </c>
      <c r="Q169" s="32">
        <v>6.9431120000000027E-2</v>
      </c>
      <c r="R169" s="32">
        <v>6.4300630000000011E-2</v>
      </c>
      <c r="S169" s="32">
        <v>6.0079050000000009E-2</v>
      </c>
      <c r="T169" s="32">
        <v>6.0203130000000014E-2</v>
      </c>
      <c r="U169" s="32">
        <v>7.5761990000000001E-2</v>
      </c>
      <c r="V169" s="32">
        <v>7.9080619999999976E-2</v>
      </c>
      <c r="W169" s="32">
        <v>8.0353820000000006E-2</v>
      </c>
      <c r="X169" s="32">
        <v>7.7212819999999988E-2</v>
      </c>
      <c r="Y169" s="33">
        <v>7.9092069999999973E-2</v>
      </c>
      <c r="Z169" s="34"/>
      <c r="AA169" s="119">
        <f t="shared" ca="1" si="35"/>
        <v>2.4338574863604023E-2</v>
      </c>
      <c r="AB169" s="119">
        <f t="shared" ca="1" si="36"/>
        <v>4.3954494859493209E-2</v>
      </c>
    </row>
    <row r="170" spans="1:31" s="152" customFormat="1" x14ac:dyDescent="0.2">
      <c r="B170" s="143" t="s">
        <v>47</v>
      </c>
      <c r="C170" s="151"/>
      <c r="D170" s="31">
        <v>5.6519146000000006E-2</v>
      </c>
      <c r="E170" s="144">
        <v>6.6991434999999946E-2</v>
      </c>
      <c r="F170" s="144">
        <v>6.2142678000000076E-2</v>
      </c>
      <c r="G170" s="144">
        <v>6.0073231999999956E-2</v>
      </c>
      <c r="H170" s="144">
        <v>6.1953458000000003E-2</v>
      </c>
      <c r="I170" s="144">
        <v>5.3829923999999994E-2</v>
      </c>
      <c r="J170" s="144">
        <v>6.3700230899999974E-2</v>
      </c>
      <c r="K170" s="144">
        <v>5.4752451999999993E-2</v>
      </c>
      <c r="L170" s="144">
        <v>6.2940150999999972E-2</v>
      </c>
      <c r="M170" s="144">
        <v>6.5028795E-2</v>
      </c>
      <c r="N170" s="144">
        <v>6.8171403000000019E-2</v>
      </c>
      <c r="O170" s="144">
        <v>6.9067818000000003E-2</v>
      </c>
      <c r="P170" s="144">
        <v>6.6240449000000007E-2</v>
      </c>
      <c r="Q170" s="145">
        <v>6.994346100000004E-2</v>
      </c>
      <c r="R170" s="145">
        <v>7.0076933000000036E-2</v>
      </c>
      <c r="S170" s="145">
        <v>7.1561284000000003E-2</v>
      </c>
      <c r="T170" s="145">
        <v>6.7334750000000068E-2</v>
      </c>
      <c r="U170" s="145">
        <v>6.4959693999999971E-2</v>
      </c>
      <c r="V170" s="145">
        <v>5.5411950999999987E-2</v>
      </c>
      <c r="W170" s="145">
        <v>4.2260326000000001E-2</v>
      </c>
      <c r="X170" s="145">
        <v>5.7796181000000009E-2</v>
      </c>
      <c r="Y170" s="146">
        <v>6.0841279999999998E-2</v>
      </c>
      <c r="Z170" s="34"/>
      <c r="AA170" s="147">
        <f t="shared" ca="1" si="35"/>
        <v>5.2686854863299493E-2</v>
      </c>
      <c r="AB170" s="147">
        <f t="shared" ca="1" si="36"/>
        <v>-6.3399528944825034E-2</v>
      </c>
    </row>
    <row r="171" spans="1:31" s="90" customFormat="1" x14ac:dyDescent="0.25">
      <c r="B171" s="83" t="s">
        <v>49</v>
      </c>
      <c r="C171" s="82"/>
      <c r="D171" s="49">
        <f>SUM(D163:D170)</f>
        <v>2.9251792659999998</v>
      </c>
      <c r="E171" s="49">
        <f t="shared" ref="E171:Y171" si="37">SUM(E163:E170)</f>
        <v>3.2198315349999991</v>
      </c>
      <c r="F171" s="49">
        <f t="shared" si="37"/>
        <v>2.9513937580000014</v>
      </c>
      <c r="G171" s="49">
        <f t="shared" si="37"/>
        <v>3.0071454519999987</v>
      </c>
      <c r="H171" s="49">
        <f t="shared" si="37"/>
        <v>3.0374118880000012</v>
      </c>
      <c r="I171" s="49">
        <f t="shared" si="37"/>
        <v>2.9566752340000004</v>
      </c>
      <c r="J171" s="49">
        <f t="shared" si="37"/>
        <v>2.9392505909</v>
      </c>
      <c r="K171" s="49">
        <f t="shared" si="37"/>
        <v>3.1300123119999999</v>
      </c>
      <c r="L171" s="49">
        <f t="shared" si="37"/>
        <v>2.9240750310000001</v>
      </c>
      <c r="M171" s="49">
        <f t="shared" si="37"/>
        <v>2.7705555849999999</v>
      </c>
      <c r="N171" s="49">
        <f t="shared" si="37"/>
        <v>3.1779855129999999</v>
      </c>
      <c r="O171" s="49">
        <f t="shared" si="37"/>
        <v>3.4028361380000001</v>
      </c>
      <c r="P171" s="49">
        <f t="shared" si="37"/>
        <v>3.0798952090000014</v>
      </c>
      <c r="Q171" s="49">
        <f t="shared" si="37"/>
        <v>3.202203421000001</v>
      </c>
      <c r="R171" s="49">
        <f t="shared" si="37"/>
        <v>3.4358645429999988</v>
      </c>
      <c r="S171" s="49">
        <f t="shared" si="37"/>
        <v>3.2778858839999998</v>
      </c>
      <c r="T171" s="49">
        <f t="shared" si="37"/>
        <v>3.2012569100000006</v>
      </c>
      <c r="U171" s="49">
        <f t="shared" si="37"/>
        <v>3.3204472640000002</v>
      </c>
      <c r="V171" s="49">
        <f t="shared" si="37"/>
        <v>3.0875214309999994</v>
      </c>
      <c r="W171" s="49">
        <f t="shared" si="37"/>
        <v>3.226991905999999</v>
      </c>
      <c r="X171" s="49">
        <f t="shared" si="37"/>
        <v>3.214698491</v>
      </c>
      <c r="Y171" s="50">
        <f t="shared" si="37"/>
        <v>3.1248513300000007</v>
      </c>
      <c r="Z171" s="51"/>
      <c r="AA171" s="121">
        <f t="shared" ca="1" si="35"/>
        <v>-2.7948860912318518E-2</v>
      </c>
      <c r="AB171" s="121">
        <f t="shared" ca="1" si="36"/>
        <v>-5.8906502181387932E-2</v>
      </c>
    </row>
    <row r="172" spans="1:31" ht="15.75" x14ac:dyDescent="0.25">
      <c r="B172" s="71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72"/>
      <c r="R172" s="72"/>
      <c r="S172" s="72"/>
      <c r="T172" s="72"/>
      <c r="U172" s="72"/>
      <c r="V172" s="72"/>
      <c r="W172" s="72"/>
      <c r="X172" s="72"/>
      <c r="Y172" s="72"/>
      <c r="Z172" s="13"/>
      <c r="AA172" s="19"/>
      <c r="AB172" s="19"/>
    </row>
    <row r="173" spans="1:31" s="4" customFormat="1" x14ac:dyDescent="0.25">
      <c r="A173" s="20"/>
      <c r="B173" s="153" t="s">
        <v>98</v>
      </c>
      <c r="C173" s="141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107"/>
      <c r="Y173" s="107"/>
      <c r="Z173" s="34"/>
      <c r="AA173" s="142"/>
      <c r="AB173" s="142"/>
    </row>
    <row r="174" spans="1:31" s="4" customFormat="1" x14ac:dyDescent="0.25">
      <c r="B174" s="137" t="s">
        <v>2</v>
      </c>
      <c r="C174" s="112"/>
      <c r="D174" s="26" t="str">
        <f>D$10</f>
        <v>1кв 2012</v>
      </c>
      <c r="E174" s="26" t="str">
        <f t="shared" ref="E174:AB174" si="38">E$10</f>
        <v>2кв 2012</v>
      </c>
      <c r="F174" s="26" t="str">
        <f t="shared" si="38"/>
        <v>3кв 2012</v>
      </c>
      <c r="G174" s="26" t="str">
        <f t="shared" si="38"/>
        <v>4кв 2012</v>
      </c>
      <c r="H174" s="26" t="str">
        <f t="shared" si="38"/>
        <v>1кв 2013</v>
      </c>
      <c r="I174" s="26" t="str">
        <f t="shared" si="38"/>
        <v>2кв 2013</v>
      </c>
      <c r="J174" s="26" t="str">
        <f t="shared" si="38"/>
        <v>3кв 2013</v>
      </c>
      <c r="K174" s="26" t="str">
        <f t="shared" si="38"/>
        <v>4кв 2013</v>
      </c>
      <c r="L174" s="26" t="str">
        <f t="shared" si="38"/>
        <v>1кв 2014</v>
      </c>
      <c r="M174" s="26" t="str">
        <f t="shared" si="38"/>
        <v>2кв 2014</v>
      </c>
      <c r="N174" s="26" t="str">
        <f t="shared" si="38"/>
        <v>3кв 2014</v>
      </c>
      <c r="O174" s="26" t="str">
        <f t="shared" si="38"/>
        <v>4кв 2014</v>
      </c>
      <c r="P174" s="26" t="str">
        <f t="shared" si="38"/>
        <v>1кв 2015</v>
      </c>
      <c r="Q174" s="26" t="str">
        <f t="shared" si="38"/>
        <v>2кв 2015</v>
      </c>
      <c r="R174" s="26" t="str">
        <f t="shared" si="38"/>
        <v>3кв 2015</v>
      </c>
      <c r="S174" s="26" t="str">
        <f t="shared" si="38"/>
        <v>4кв 2015</v>
      </c>
      <c r="T174" s="26" t="str">
        <f t="shared" si="38"/>
        <v>1кв 2016</v>
      </c>
      <c r="U174" s="26" t="str">
        <f t="shared" si="38"/>
        <v>2кв 2016</v>
      </c>
      <c r="V174" s="26" t="str">
        <f t="shared" si="38"/>
        <v>3кв 2016</v>
      </c>
      <c r="W174" s="26" t="str">
        <f t="shared" si="38"/>
        <v>4кв 2016</v>
      </c>
      <c r="X174" s="26" t="str">
        <f t="shared" si="38"/>
        <v>1кв 2017</v>
      </c>
      <c r="Y174" s="27" t="str">
        <f t="shared" si="38"/>
        <v>2кв 2017</v>
      </c>
      <c r="Z174" s="28"/>
      <c r="AA174" s="29" t="str">
        <f>AA$10</f>
        <v>кв/кв</v>
      </c>
      <c r="AB174" s="29" t="str">
        <f t="shared" si="38"/>
        <v>г/г</v>
      </c>
      <c r="AC174" s="1"/>
    </row>
    <row r="175" spans="1:31" s="154" customFormat="1" x14ac:dyDescent="0.25">
      <c r="B175" s="83" t="s">
        <v>99</v>
      </c>
      <c r="C175" s="141"/>
      <c r="D175" s="48">
        <f>SUM(D176:D177)</f>
        <v>1.6878790259999998</v>
      </c>
      <c r="E175" s="48">
        <f t="shared" ref="E175:Y175" si="39">SUM(E176:E177)</f>
        <v>1.713941272</v>
      </c>
      <c r="F175" s="48">
        <f t="shared" si="39"/>
        <v>1.6970997631999998</v>
      </c>
      <c r="G175" s="48">
        <f t="shared" si="39"/>
        <v>1.5900787899999997</v>
      </c>
      <c r="H175" s="48">
        <f t="shared" si="39"/>
        <v>1.6236877079999998</v>
      </c>
      <c r="I175" s="48">
        <f t="shared" si="39"/>
        <v>1.5305944444399999</v>
      </c>
      <c r="J175" s="48">
        <f t="shared" si="39"/>
        <v>1.5661702369999999</v>
      </c>
      <c r="K175" s="48">
        <f t="shared" si="39"/>
        <v>1.56756945652</v>
      </c>
      <c r="L175" s="48">
        <f t="shared" si="39"/>
        <v>1.5328734900000001</v>
      </c>
      <c r="M175" s="48">
        <f t="shared" si="39"/>
        <v>1.4860216359999991</v>
      </c>
      <c r="N175" s="48">
        <f t="shared" si="39"/>
        <v>1.675843883</v>
      </c>
      <c r="O175" s="48">
        <f t="shared" si="39"/>
        <v>1.726525981</v>
      </c>
      <c r="P175" s="48">
        <f t="shared" si="39"/>
        <v>1.579687439</v>
      </c>
      <c r="Q175" s="49">
        <f t="shared" si="39"/>
        <v>1.6205092719999998</v>
      </c>
      <c r="R175" s="49">
        <f t="shared" si="39"/>
        <v>1.6842343960000001</v>
      </c>
      <c r="S175" s="49">
        <f t="shared" si="39"/>
        <v>1.5675087400000001</v>
      </c>
      <c r="T175" s="49">
        <f t="shared" si="39"/>
        <v>1.4979750110000001</v>
      </c>
      <c r="U175" s="49">
        <f t="shared" si="39"/>
        <v>1.6603784749999999</v>
      </c>
      <c r="V175" s="49">
        <f t="shared" si="39"/>
        <v>1.7020880000000003</v>
      </c>
      <c r="W175" s="49">
        <f t="shared" si="39"/>
        <v>1.6511697230000002</v>
      </c>
      <c r="X175" s="49">
        <f t="shared" si="39"/>
        <v>1.63232833</v>
      </c>
      <c r="Y175" s="50">
        <f t="shared" si="39"/>
        <v>1.631225132</v>
      </c>
      <c r="Z175" s="51"/>
      <c r="AA175" s="121">
        <f t="shared" ref="AA175:AA180" ca="1" si="40">OFFSET(Z175,0,-1)/OFFSET(Z175,0,-2)-1</f>
        <v>-6.7584319877611598E-4</v>
      </c>
      <c r="AB175" s="121">
        <f t="shared" ref="AB175:AB180" ca="1" si="41">OFFSET(Z175,0,-1)/OFFSET(Z175,0,-5)-1</f>
        <v>-1.7558251590800711E-2</v>
      </c>
      <c r="AE175" s="155"/>
    </row>
    <row r="176" spans="1:31" s="4" customFormat="1" x14ac:dyDescent="0.25">
      <c r="B176" s="77" t="s">
        <v>100</v>
      </c>
      <c r="C176" s="141"/>
      <c r="D176" s="31">
        <v>0.605078</v>
      </c>
      <c r="E176" s="31">
        <v>0.60977800000000004</v>
      </c>
      <c r="F176" s="31">
        <v>0.60958999999999997</v>
      </c>
      <c r="G176" s="31">
        <v>0.61114100000000005</v>
      </c>
      <c r="H176" s="31">
        <v>0.5964299999999999</v>
      </c>
      <c r="I176" s="31">
        <v>0.58721799999999991</v>
      </c>
      <c r="J176" s="31">
        <v>0.61146999999999996</v>
      </c>
      <c r="K176" s="31">
        <v>0.58289400000000002</v>
      </c>
      <c r="L176" s="31">
        <v>0.5841442</v>
      </c>
      <c r="M176" s="31">
        <v>0.55380099999999999</v>
      </c>
      <c r="N176" s="31">
        <v>0.60989643999999998</v>
      </c>
      <c r="O176" s="31">
        <v>0.60646920000000004</v>
      </c>
      <c r="P176" s="31">
        <v>0.59847449999999991</v>
      </c>
      <c r="Q176" s="32">
        <v>0.60022759999999997</v>
      </c>
      <c r="R176" s="32">
        <v>0.60728699999999991</v>
      </c>
      <c r="S176" s="32">
        <v>0.61551669999999992</v>
      </c>
      <c r="T176" s="32">
        <v>0.61287999999999998</v>
      </c>
      <c r="U176" s="32">
        <v>0.60831629999999992</v>
      </c>
      <c r="V176" s="32">
        <v>0.61782439999999994</v>
      </c>
      <c r="W176" s="32">
        <v>0.6133076999999999</v>
      </c>
      <c r="X176" s="32">
        <v>0.60551134000000006</v>
      </c>
      <c r="Y176" s="33">
        <v>0.61487280000000011</v>
      </c>
      <c r="Z176" s="34"/>
      <c r="AA176" s="119">
        <f t="shared" ca="1" si="40"/>
        <v>1.5460420609133552E-2</v>
      </c>
      <c r="AB176" s="119">
        <f t="shared" ca="1" si="41"/>
        <v>1.0778110006258501E-2</v>
      </c>
      <c r="AE176" s="100"/>
    </row>
    <row r="177" spans="2:31" s="4" customFormat="1" x14ac:dyDescent="0.25">
      <c r="B177" s="77" t="s">
        <v>101</v>
      </c>
      <c r="C177" s="141"/>
      <c r="D177" s="31">
        <v>1.0828010259999998</v>
      </c>
      <c r="E177" s="31">
        <v>1.1041632719999999</v>
      </c>
      <c r="F177" s="31">
        <v>1.0875097631999997</v>
      </c>
      <c r="G177" s="31">
        <v>0.97893778999999981</v>
      </c>
      <c r="H177" s="31">
        <v>1.027257708</v>
      </c>
      <c r="I177" s="31">
        <v>0.94337644444000002</v>
      </c>
      <c r="J177" s="31">
        <v>0.95470023699999995</v>
      </c>
      <c r="K177" s="31">
        <v>0.98467545651999999</v>
      </c>
      <c r="L177" s="31">
        <v>0.94872929000000006</v>
      </c>
      <c r="M177" s="31">
        <v>0.93222063599999916</v>
      </c>
      <c r="N177" s="31">
        <v>1.065947443</v>
      </c>
      <c r="O177" s="31">
        <v>1.1200567809999999</v>
      </c>
      <c r="P177" s="31">
        <v>0.98121293900000006</v>
      </c>
      <c r="Q177" s="32">
        <v>1.0202816719999999</v>
      </c>
      <c r="R177" s="32">
        <v>1.0769473960000002</v>
      </c>
      <c r="S177" s="32">
        <v>0.95199204000000004</v>
      </c>
      <c r="T177" s="32">
        <v>0.8850950110000001</v>
      </c>
      <c r="U177" s="32">
        <v>1.0520621750000001</v>
      </c>
      <c r="V177" s="32">
        <v>1.0842636000000003</v>
      </c>
      <c r="W177" s="32">
        <v>1.0378620230000002</v>
      </c>
      <c r="X177" s="32">
        <v>1.0268169899999999</v>
      </c>
      <c r="Y177" s="33">
        <v>1.0163523319999999</v>
      </c>
      <c r="Z177" s="34"/>
      <c r="AA177" s="119">
        <f t="shared" ca="1" si="40"/>
        <v>-1.0191356494792747E-2</v>
      </c>
      <c r="AB177" s="119">
        <f t="shared" ca="1" si="41"/>
        <v>-3.3942711608275666E-2</v>
      </c>
      <c r="AE177" s="100"/>
    </row>
    <row r="178" spans="2:31" s="154" customFormat="1" x14ac:dyDescent="0.25">
      <c r="B178" s="83" t="s">
        <v>102</v>
      </c>
      <c r="C178" s="141"/>
      <c r="D178" s="48">
        <f>SUM(D179:D181)</f>
        <v>3.9099999999999997</v>
      </c>
      <c r="E178" s="48">
        <f t="shared" ref="E178:Y178" si="42">SUM(E179:E181)</f>
        <v>3.8519999999999999</v>
      </c>
      <c r="F178" s="48">
        <f t="shared" si="42"/>
        <v>3.9379999999999997</v>
      </c>
      <c r="G178" s="48">
        <f t="shared" si="42"/>
        <v>3.915</v>
      </c>
      <c r="H178" s="48">
        <f t="shared" si="42"/>
        <v>3.7719999999999998</v>
      </c>
      <c r="I178" s="48">
        <f t="shared" si="42"/>
        <v>3.8490000000000002</v>
      </c>
      <c r="J178" s="48">
        <f t="shared" si="42"/>
        <v>3.9129999999999998</v>
      </c>
      <c r="K178" s="48">
        <f t="shared" si="42"/>
        <v>3.8609999999999998</v>
      </c>
      <c r="L178" s="48">
        <f t="shared" si="42"/>
        <v>4.0090000000000003</v>
      </c>
      <c r="M178" s="48">
        <f t="shared" si="42"/>
        <v>4.1280000000000001</v>
      </c>
      <c r="N178" s="48">
        <f t="shared" si="42"/>
        <v>4.0519999999999996</v>
      </c>
      <c r="O178" s="48">
        <f t="shared" si="42"/>
        <v>4.3410000000000002</v>
      </c>
      <c r="P178" s="48">
        <f t="shared" si="42"/>
        <v>4.2809999999999997</v>
      </c>
      <c r="Q178" s="49">
        <f t="shared" si="42"/>
        <v>4.2610000000000001</v>
      </c>
      <c r="R178" s="49">
        <f t="shared" si="42"/>
        <v>3.9609999999999999</v>
      </c>
      <c r="S178" s="49">
        <f t="shared" si="42"/>
        <v>4.4279999999999999</v>
      </c>
      <c r="T178" s="49">
        <f t="shared" si="42"/>
        <v>4.3360000000000003</v>
      </c>
      <c r="U178" s="49">
        <f t="shared" si="42"/>
        <v>4.3209999999999997</v>
      </c>
      <c r="V178" s="49">
        <f t="shared" si="42"/>
        <v>4.3174999999999999</v>
      </c>
      <c r="W178" s="49">
        <f t="shared" si="42"/>
        <v>4.2076000000000002</v>
      </c>
      <c r="X178" s="49">
        <f t="shared" si="42"/>
        <v>4.0846499999999999</v>
      </c>
      <c r="Y178" s="50">
        <f t="shared" si="42"/>
        <v>4.4326539999999994</v>
      </c>
      <c r="Z178" s="51"/>
      <c r="AA178" s="121">
        <f t="shared" ca="1" si="40"/>
        <v>8.519799738043643E-2</v>
      </c>
      <c r="AB178" s="121">
        <f t="shared" ca="1" si="41"/>
        <v>2.5839851886137355E-2</v>
      </c>
    </row>
    <row r="179" spans="2:31" s="4" customFormat="1" x14ac:dyDescent="0.25">
      <c r="B179" s="77" t="s">
        <v>103</v>
      </c>
      <c r="C179" s="141"/>
      <c r="D179" s="31">
        <v>3.4969999999999999</v>
      </c>
      <c r="E179" s="31">
        <v>3.431</v>
      </c>
      <c r="F179" s="31">
        <v>3.4969999999999999</v>
      </c>
      <c r="G179" s="31">
        <v>3.4780000000000002</v>
      </c>
      <c r="H179" s="31">
        <v>3.4089999999999998</v>
      </c>
      <c r="I179" s="31">
        <v>3.4820000000000002</v>
      </c>
      <c r="J179" s="31">
        <v>3.55</v>
      </c>
      <c r="K179" s="31">
        <v>3.5009999999999999</v>
      </c>
      <c r="L179" s="31">
        <v>3.63</v>
      </c>
      <c r="M179" s="31">
        <v>3.7480000000000002</v>
      </c>
      <c r="N179" s="31">
        <v>3.6739999999999999</v>
      </c>
      <c r="O179" s="31">
        <v>3.8959999999999999</v>
      </c>
      <c r="P179" s="31">
        <v>3.8540000000000001</v>
      </c>
      <c r="Q179" s="32">
        <v>3.8330000000000002</v>
      </c>
      <c r="R179" s="32">
        <v>3.5329999999999999</v>
      </c>
      <c r="S179" s="32">
        <v>3.9740000000000002</v>
      </c>
      <c r="T179" s="32">
        <v>3.931</v>
      </c>
      <c r="U179" s="32">
        <v>3.9279999999999999</v>
      </c>
      <c r="V179" s="32">
        <v>3.9344999999999999</v>
      </c>
      <c r="W179" s="32">
        <v>3.5175999999999998</v>
      </c>
      <c r="X179" s="32">
        <v>2.6096500000000002</v>
      </c>
      <c r="Y179" s="33">
        <v>2.4326539999999999</v>
      </c>
      <c r="Z179" s="34"/>
      <c r="AA179" s="119">
        <f t="shared" ca="1" si="40"/>
        <v>-6.7823654513057496E-2</v>
      </c>
      <c r="AB179" s="119">
        <f t="shared" ca="1" si="41"/>
        <v>-0.38068890020366597</v>
      </c>
    </row>
    <row r="180" spans="2:31" s="4" customFormat="1" x14ac:dyDescent="0.25">
      <c r="B180" s="77" t="s">
        <v>104</v>
      </c>
      <c r="C180" s="141"/>
      <c r="D180" s="31">
        <v>0.41299999999999998</v>
      </c>
      <c r="E180" s="31">
        <v>0.42099999999999999</v>
      </c>
      <c r="F180" s="31">
        <v>0.441</v>
      </c>
      <c r="G180" s="31">
        <v>0.437</v>
      </c>
      <c r="H180" s="31">
        <v>0.36299999999999999</v>
      </c>
      <c r="I180" s="31">
        <v>0.36699999999999999</v>
      </c>
      <c r="J180" s="31">
        <v>0.36299999999999999</v>
      </c>
      <c r="K180" s="31">
        <v>0.36</v>
      </c>
      <c r="L180" s="31">
        <v>0.379</v>
      </c>
      <c r="M180" s="31">
        <v>0.38</v>
      </c>
      <c r="N180" s="31">
        <v>0.378</v>
      </c>
      <c r="O180" s="31">
        <v>0.44500000000000001</v>
      </c>
      <c r="P180" s="31">
        <v>0.42699999999999999</v>
      </c>
      <c r="Q180" s="32">
        <v>0.42799999999999999</v>
      </c>
      <c r="R180" s="32">
        <v>0.42799999999999999</v>
      </c>
      <c r="S180" s="32">
        <v>0.45400000000000001</v>
      </c>
      <c r="T180" s="32">
        <v>0.40500000000000003</v>
      </c>
      <c r="U180" s="32">
        <v>0.39300000000000002</v>
      </c>
      <c r="V180" s="32">
        <v>0.38300000000000001</v>
      </c>
      <c r="W180" s="32">
        <v>0.40200000000000002</v>
      </c>
      <c r="X180" s="32">
        <v>0.379</v>
      </c>
      <c r="Y180" s="33">
        <v>0.379</v>
      </c>
      <c r="Z180" s="34"/>
      <c r="AA180" s="119">
        <f t="shared" ca="1" si="40"/>
        <v>0</v>
      </c>
      <c r="AB180" s="119">
        <f t="shared" ca="1" si="41"/>
        <v>-3.5623409669211181E-2</v>
      </c>
    </row>
    <row r="181" spans="2:31" s="4" customFormat="1" x14ac:dyDescent="0.25">
      <c r="B181" s="77" t="s">
        <v>122</v>
      </c>
      <c r="C181" s="14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2"/>
      <c r="R181" s="32"/>
      <c r="S181" s="32"/>
      <c r="T181" s="32"/>
      <c r="U181" s="32"/>
      <c r="V181" s="32"/>
      <c r="W181" s="32">
        <v>0.28799999999999998</v>
      </c>
      <c r="X181" s="32">
        <v>1.0960000000000001</v>
      </c>
      <c r="Y181" s="33">
        <v>1.621</v>
      </c>
      <c r="Z181" s="34"/>
      <c r="AA181" s="119"/>
      <c r="AB181" s="119"/>
    </row>
    <row r="182" spans="2:31" s="154" customFormat="1" x14ac:dyDescent="0.25">
      <c r="B182" s="83" t="s">
        <v>105</v>
      </c>
      <c r="C182" s="141"/>
      <c r="D182" s="48">
        <v>0.32690000000000002</v>
      </c>
      <c r="E182" s="48">
        <v>0.63205500000000003</v>
      </c>
      <c r="F182" s="48">
        <v>0.64456800000000003</v>
      </c>
      <c r="G182" s="48">
        <v>0.51695708699999998</v>
      </c>
      <c r="H182" s="48">
        <v>0.30156601100000002</v>
      </c>
      <c r="I182" s="48">
        <v>0.60732996800000005</v>
      </c>
      <c r="J182" s="48">
        <v>0.67852526699999993</v>
      </c>
      <c r="K182" s="48">
        <v>0.62221157500000002</v>
      </c>
      <c r="L182" s="48">
        <v>0.33309948199999995</v>
      </c>
      <c r="M182" s="48">
        <v>0.6485669839999999</v>
      </c>
      <c r="N182" s="48">
        <v>0.70749217939999998</v>
      </c>
      <c r="O182" s="48">
        <v>0.63489370500000009</v>
      </c>
      <c r="P182" s="48">
        <v>0.37391378499999994</v>
      </c>
      <c r="Q182" s="49">
        <v>0.61771075700000011</v>
      </c>
      <c r="R182" s="49">
        <v>0.66528489999999996</v>
      </c>
      <c r="S182" s="49">
        <v>0.53815947600000003</v>
      </c>
      <c r="T182" s="49">
        <v>0.27777031300000005</v>
      </c>
      <c r="U182" s="49">
        <v>0.61991908299999998</v>
      </c>
      <c r="V182" s="49">
        <v>0.62195682799999985</v>
      </c>
      <c r="W182" s="49">
        <v>0.53893185399999988</v>
      </c>
      <c r="X182" s="49">
        <v>0.33340174300000003</v>
      </c>
      <c r="Y182" s="50">
        <v>0.61894362199999997</v>
      </c>
      <c r="Z182" s="51"/>
      <c r="AA182" s="121">
        <f ca="1">OFFSET(Z182,0,-1)/OFFSET(Z182,0,-2)-1</f>
        <v>0.85644986864990669</v>
      </c>
      <c r="AB182" s="121">
        <f ca="1">OFFSET(Z182,0,-1)/OFFSET(Z182,0,-5)-1</f>
        <v>-1.5735295569212493E-3</v>
      </c>
    </row>
    <row r="183" spans="2:31" x14ac:dyDescent="0.25"/>
    <row r="184" spans="2:31" hidden="1" x14ac:dyDescent="0.25"/>
    <row r="185" spans="2:31" hidden="1" x14ac:dyDescent="0.25"/>
    <row r="186" spans="2:31" hidden="1" x14ac:dyDescent="0.25"/>
    <row r="187" spans="2:31" hidden="1" x14ac:dyDescent="0.25"/>
    <row r="188" spans="2:31" hidden="1" x14ac:dyDescent="0.25"/>
    <row r="189" spans="2:31" hidden="1" x14ac:dyDescent="0.25"/>
    <row r="190" spans="2:31" hidden="1" x14ac:dyDescent="0.25"/>
    <row r="191" spans="2:31" hidden="1" x14ac:dyDescent="0.25"/>
    <row r="192" spans="2:31" x14ac:dyDescent="0.25"/>
    <row r="193" x14ac:dyDescent="0.25"/>
    <row r="194" x14ac:dyDescent="0.25"/>
    <row r="195" x14ac:dyDescent="0.25"/>
  </sheetData>
  <dataValidations disablePrompts="1" count="2">
    <dataValidation type="list" allowBlank="1" showInputMessage="1" showErrorMessage="1" sqref="D2">
      <formula1>"1 кв.,2 кв.,3 кв.,4 кв."</formula1>
    </dataValidation>
    <dataValidation type="list" allowBlank="1" showInputMessage="1" showErrorMessage="1" sqref="E2">
      <formula1>"2012,2013,2014,2015,2016"</formula1>
    </dataValidation>
  </dataValidations>
  <pageMargins left="0.35433070866141736" right="0.27559055118110237" top="0.51181102362204722" bottom="0.27559055118110237" header="0.59055118110236227" footer="0.51181102362204722"/>
  <pageSetup paperSize="9" scale="64" fitToHeight="0" orientation="portrait" r:id="rId1"/>
  <headerFooter alignWithMargins="0"/>
  <rowBreaks count="1" manualBreakCount="1">
    <brk id="94" max="2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B2:C27"/>
  <sheetViews>
    <sheetView zoomScaleNormal="100" workbookViewId="0">
      <selection activeCell="B21" sqref="B21"/>
    </sheetView>
  </sheetViews>
  <sheetFormatPr defaultRowHeight="15" x14ac:dyDescent="0.25"/>
  <cols>
    <col min="1" max="1" width="3.42578125" style="158" customWidth="1"/>
    <col min="2" max="2" width="67" style="158" customWidth="1"/>
    <col min="3" max="3" width="10" style="158" customWidth="1"/>
    <col min="4" max="16384" width="9.140625" style="158"/>
  </cols>
  <sheetData>
    <row r="2" spans="2:3" ht="15.75" x14ac:dyDescent="0.25">
      <c r="B2" s="156" t="s">
        <v>106</v>
      </c>
      <c r="C2" s="157"/>
    </row>
    <row r="3" spans="2:3" x14ac:dyDescent="0.25">
      <c r="B3" s="157"/>
      <c r="C3" s="158" t="s">
        <v>107</v>
      </c>
    </row>
    <row r="4" spans="2:3" x14ac:dyDescent="0.25">
      <c r="B4" s="77" t="s">
        <v>85</v>
      </c>
      <c r="C4" s="159">
        <v>12.756</v>
      </c>
    </row>
    <row r="5" spans="2:3" x14ac:dyDescent="0.25">
      <c r="B5" s="77" t="s">
        <v>86</v>
      </c>
      <c r="C5" s="159">
        <v>3.4160000000000004</v>
      </c>
    </row>
    <row r="6" spans="2:3" x14ac:dyDescent="0.25">
      <c r="B6" s="77" t="s">
        <v>108</v>
      </c>
      <c r="C6" s="159">
        <v>1.9750000000000001</v>
      </c>
    </row>
    <row r="7" spans="2:3" x14ac:dyDescent="0.25">
      <c r="B7" s="77" t="s">
        <v>109</v>
      </c>
      <c r="C7" s="159">
        <v>1.4410000000000001</v>
      </c>
    </row>
    <row r="8" spans="2:3" ht="30" x14ac:dyDescent="0.25">
      <c r="B8" s="77" t="s">
        <v>110</v>
      </c>
      <c r="C8" s="159">
        <v>0.77</v>
      </c>
    </row>
    <row r="9" spans="2:3" ht="15.75" thickBot="1" x14ac:dyDescent="0.3">
      <c r="B9" s="160" t="s">
        <v>111</v>
      </c>
      <c r="C9" s="161">
        <v>16.942</v>
      </c>
    </row>
    <row r="10" spans="2:3" ht="18" customHeight="1" x14ac:dyDescent="0.25">
      <c r="B10" s="138" t="s">
        <v>89</v>
      </c>
      <c r="C10" s="162"/>
    </row>
    <row r="11" spans="2:3" ht="17.25" x14ac:dyDescent="0.25">
      <c r="B11" s="77" t="s">
        <v>112</v>
      </c>
      <c r="C11" s="159">
        <v>0.2</v>
      </c>
    </row>
    <row r="12" spans="2:3" x14ac:dyDescent="0.25">
      <c r="B12" s="105"/>
      <c r="C12" s="163"/>
    </row>
    <row r="13" spans="2:3" ht="15" customHeight="1" x14ac:dyDescent="0.25">
      <c r="B13" s="168" t="s">
        <v>113</v>
      </c>
      <c r="C13" s="168"/>
    </row>
    <row r="14" spans="2:3" x14ac:dyDescent="0.25">
      <c r="B14" s="157"/>
      <c r="C14" s="162"/>
    </row>
    <row r="15" spans="2:3" ht="15.75" x14ac:dyDescent="0.25">
      <c r="B15" s="156" t="s">
        <v>114</v>
      </c>
      <c r="C15" s="162"/>
    </row>
    <row r="16" spans="2:3" x14ac:dyDescent="0.25">
      <c r="B16" s="157"/>
      <c r="C16" s="162" t="s">
        <v>107</v>
      </c>
    </row>
    <row r="17" spans="2:3" x14ac:dyDescent="0.25">
      <c r="B17" s="77" t="s">
        <v>115</v>
      </c>
      <c r="C17" s="159"/>
    </row>
    <row r="18" spans="2:3" x14ac:dyDescent="0.25">
      <c r="B18" s="77" t="s">
        <v>116</v>
      </c>
      <c r="C18" s="159">
        <v>16.399999999999999</v>
      </c>
    </row>
    <row r="19" spans="2:3" x14ac:dyDescent="0.25">
      <c r="B19" s="77" t="s">
        <v>123</v>
      </c>
      <c r="C19" s="159">
        <v>6</v>
      </c>
    </row>
    <row r="20" spans="2:3" x14ac:dyDescent="0.25">
      <c r="B20" s="77" t="s">
        <v>124</v>
      </c>
      <c r="C20" s="159">
        <v>1.7</v>
      </c>
    </row>
    <row r="21" spans="2:3" x14ac:dyDescent="0.25">
      <c r="B21" s="157"/>
      <c r="C21" s="162"/>
    </row>
    <row r="22" spans="2:3" ht="18" x14ac:dyDescent="0.25">
      <c r="B22" s="156" t="s">
        <v>117</v>
      </c>
      <c r="C22" s="162"/>
    </row>
    <row r="23" spans="2:3" x14ac:dyDescent="0.25">
      <c r="B23" s="157"/>
      <c r="C23" s="162" t="s">
        <v>107</v>
      </c>
    </row>
    <row r="24" spans="2:3" x14ac:dyDescent="0.25">
      <c r="B24" s="77" t="s">
        <v>85</v>
      </c>
      <c r="C24" s="159">
        <v>2.5613999999999999</v>
      </c>
    </row>
    <row r="25" spans="2:3" x14ac:dyDescent="0.25">
      <c r="B25" s="77" t="s">
        <v>118</v>
      </c>
      <c r="C25" s="159">
        <v>4.53</v>
      </c>
    </row>
    <row r="27" spans="2:3" x14ac:dyDescent="0.25">
      <c r="B27" s="168" t="s">
        <v>119</v>
      </c>
      <c r="C27" s="168"/>
    </row>
  </sheetData>
  <mergeCells count="2">
    <mergeCell ref="B13:C13"/>
    <mergeCell ref="B27:C2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0FBBA16DE32F243A531172E7F38DCF5" ma:contentTypeVersion="0" ma:contentTypeDescription="Создание документа." ma:contentTypeScope="" ma:versionID="8dc994e94eebca157fc4bd22e1647ada">
  <xsd:schema xmlns:xsd="http://www.w3.org/2001/XMLSchema" xmlns:xs="http://www.w3.org/2001/XMLSchema" xmlns:p="http://schemas.microsoft.com/office/2006/metadata/properties" xmlns:ns2="2e6c4e6a-6d57-47d6-9288-076169c1f698" targetNamespace="http://schemas.microsoft.com/office/2006/metadata/properties" ma:root="true" ma:fieldsID="899b4d0d15f6c81608c1f8921f6e86bd" ns2:_="">
    <xsd:import namespace="2e6c4e6a-6d57-47d6-9288-076169c1f69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c4e6a-6d57-47d6-9288-076169c1f69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4B04E5C-3014-4C99-8450-E3E9789794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6c4e6a-6d57-47d6-9288-076169c1f6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51933C-DDC1-4739-91AB-83712BBFDEE9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2e6c4e6a-6d57-47d6-9288-076169c1f69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0AA237E-839C-494F-94FD-A8CF0C683B6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2437A11-9BF9-4199-890A-9021BB11295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ОР</vt:lpstr>
      <vt:lpstr>Мощности</vt:lpstr>
      <vt:lpstr>ОР!Область_печати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Зайцев Константин Алексеевич</dc:creator>
  <cp:lastModifiedBy>Климантов Никита Андреевич</cp:lastModifiedBy>
  <cp:lastPrinted>2017-07-14T06:13:40Z</cp:lastPrinted>
  <dcterms:created xsi:type="dcterms:W3CDTF">2016-10-10T15:16:02Z</dcterms:created>
  <dcterms:modified xsi:type="dcterms:W3CDTF">2017-07-14T08:09:42Z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0x010100E0FBBA16DE32F243A531172E7F38DCF5</vt:lpwstr>
  </property>
</Properties>
</file>