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.xml" ContentType="application/vnd.openxmlformats-officedocument.drawing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eams.nlmk.ru@SSL\DavWWWRoot\sites\usi\Shared Documents\Disclosure\2020 Year\2020_Q4\02_Financial release\06_Site\"/>
    </mc:Choice>
  </mc:AlternateContent>
  <bookViews>
    <workbookView xWindow="0" yWindow="0" windowWidth="28800" windowHeight="14235"/>
  </bookViews>
  <sheets>
    <sheet name="Annual" sheetId="2" r:id="rId1"/>
    <sheet name="Quaterly" sheetId="3" r:id="rId2"/>
    <sheet name="Regions breakdown history" sheetId="4" r:id="rId3"/>
  </sheets>
  <externalReferences>
    <externalReference r:id="rId4"/>
  </externalReferences>
  <definedNames>
    <definedName name="CQ">[1]FACE!$C$5</definedName>
    <definedName name="CY">[1]FACE!$D$5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42" i="3" l="1"/>
  <c r="BA42" i="3"/>
  <c r="BB31" i="3"/>
  <c r="BA31" i="3"/>
  <c r="BA15" i="3"/>
  <c r="AZ15" i="3"/>
  <c r="AY15" i="3"/>
  <c r="BB8" i="3"/>
  <c r="BA8" i="3"/>
  <c r="AZ8" i="3"/>
  <c r="AY8" i="3"/>
  <c r="R47" i="2"/>
  <c r="Q47" i="2"/>
  <c r="S44" i="2"/>
  <c r="R44" i="2"/>
  <c r="Q44" i="2"/>
  <c r="S42" i="2"/>
  <c r="R42" i="2"/>
  <c r="Q42" i="2"/>
  <c r="S33" i="2"/>
  <c r="R33" i="2"/>
  <c r="Q33" i="2"/>
  <c r="S31" i="2"/>
  <c r="R31" i="2"/>
  <c r="Q31" i="2"/>
  <c r="S22" i="2"/>
  <c r="R22" i="2"/>
  <c r="Q22" i="2"/>
  <c r="S17" i="2"/>
  <c r="R17" i="2"/>
  <c r="Q17" i="2"/>
  <c r="R15" i="2"/>
  <c r="Q15" i="2"/>
  <c r="S8" i="2"/>
  <c r="R8" i="2"/>
  <c r="Q8" i="2"/>
  <c r="AX42" i="3" l="1"/>
  <c r="AW42" i="3"/>
  <c r="AV42" i="3"/>
  <c r="AX31" i="3"/>
  <c r="AW31" i="3"/>
  <c r="AV31" i="3"/>
  <c r="AX15" i="3" l="1"/>
  <c r="AW15" i="3"/>
  <c r="AV15" i="3"/>
  <c r="AU15" i="3"/>
  <c r="AX8" i="3" l="1"/>
  <c r="AW8" i="3"/>
  <c r="AV8" i="3"/>
  <c r="AV33" i="3"/>
  <c r="AV22" i="3"/>
  <c r="AV17" i="3"/>
  <c r="AW33" i="3"/>
  <c r="AW22" i="3"/>
  <c r="AW17" i="3"/>
  <c r="AX33" i="3"/>
  <c r="AX22" i="3"/>
  <c r="AX17" i="3"/>
  <c r="AU42" i="3" l="1"/>
  <c r="AU31" i="3"/>
  <c r="AT15" i="3" l="1"/>
  <c r="AU8" i="3" l="1"/>
  <c r="AU33" i="3" l="1"/>
  <c r="AU22" i="3"/>
  <c r="AU17" i="3"/>
  <c r="AT42" i="3" l="1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B15" i="3"/>
  <c r="Z15" i="3"/>
  <c r="V15" i="3"/>
  <c r="D15" i="3"/>
  <c r="AD14" i="3"/>
  <c r="AD15" i="3" s="1"/>
  <c r="R14" i="3"/>
  <c r="R15" i="3" s="1"/>
  <c r="N14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P44" i="2"/>
  <c r="P42" i="2"/>
  <c r="O42" i="2"/>
  <c r="N42" i="2"/>
  <c r="M42" i="2"/>
  <c r="L42" i="2"/>
  <c r="L20" i="2" s="1"/>
  <c r="K42" i="2"/>
  <c r="K20" i="2" s="1"/>
  <c r="J42" i="2"/>
  <c r="J20" i="2" s="1"/>
  <c r="I42" i="2"/>
  <c r="H42" i="2"/>
  <c r="G42" i="2"/>
  <c r="G20" i="2" s="1"/>
  <c r="F42" i="2"/>
  <c r="F20" i="2" s="1"/>
  <c r="E42" i="2"/>
  <c r="E20" i="2" s="1"/>
  <c r="D42" i="2"/>
  <c r="D20" i="2" s="1"/>
  <c r="C42" i="2"/>
  <c r="C20" i="2" s="1"/>
  <c r="P33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P22" i="2"/>
  <c r="O20" i="2"/>
  <c r="N20" i="2"/>
  <c r="I20" i="2"/>
  <c r="H20" i="2"/>
  <c r="P17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AD20" i="4" l="1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AD11" i="4"/>
  <c r="AC11" i="4"/>
  <c r="AB11" i="4"/>
  <c r="AA11" i="4"/>
  <c r="Z11" i="4"/>
  <c r="Y11" i="4"/>
  <c r="X11" i="4"/>
  <c r="W11" i="4"/>
  <c r="V11" i="4"/>
  <c r="U11" i="4"/>
  <c r="T11" i="4"/>
  <c r="S11" i="4"/>
</calcChain>
</file>

<file path=xl/sharedStrings.xml><?xml version="1.0" encoding="utf-8"?>
<sst xmlns="http://schemas.openxmlformats.org/spreadsheetml/2006/main" count="884" uniqueCount="93">
  <si>
    <t>EBITDA</t>
  </si>
  <si>
    <t>563   </t>
  </si>
  <si>
    <t>n/a</t>
  </si>
  <si>
    <t>Sales revenue</t>
  </si>
  <si>
    <t>EBITDA margin</t>
  </si>
  <si>
    <t>Operating cash flow</t>
  </si>
  <si>
    <t>Investments</t>
  </si>
  <si>
    <t>Net debt</t>
  </si>
  <si>
    <t>Free cash flow</t>
  </si>
  <si>
    <t>Dividend per share, $</t>
  </si>
  <si>
    <t>Net income**</t>
  </si>
  <si>
    <t>Steel production (w/o NBH)</t>
  </si>
  <si>
    <t>Total steel sales</t>
  </si>
  <si>
    <t>Operating performance, ‘000 t</t>
  </si>
  <si>
    <t>Sustainable development indicators</t>
  </si>
  <si>
    <t>Financial performance*, $ m</t>
  </si>
  <si>
    <t>* Financial statements starting from 2013 are prepared based on IFRS; prior to 2013 financials are US GAAP-based (for reference purposes)</t>
  </si>
  <si>
    <t>** Income for the period, attributable to NLMK shareholders</t>
  </si>
  <si>
    <t>Total debt</t>
  </si>
  <si>
    <t>Steel production (with NBH)</t>
  </si>
  <si>
    <t>Revenue breakdown, $ m</t>
  </si>
  <si>
    <t>Russia</t>
  </si>
  <si>
    <t>EU</t>
  </si>
  <si>
    <t>M. East (incl. Turkey)</t>
  </si>
  <si>
    <t>North America</t>
  </si>
  <si>
    <t>South East Asia</t>
  </si>
  <si>
    <t>Other</t>
  </si>
  <si>
    <t>Total</t>
  </si>
  <si>
    <t>Sales breakdown, ‘000 t</t>
  </si>
  <si>
    <t>Labour productivity, t of steel / person, Lipetsk site</t>
  </si>
  <si>
    <t>NLMK Group headcount, '000 people, NLMK Group with NBH</t>
  </si>
  <si>
    <t>Lipetsk site headcount, '000 people</t>
  </si>
  <si>
    <t>Labour productivity, t of steel / person, NLMK Group with NBH</t>
  </si>
  <si>
    <t>Dividends</t>
  </si>
  <si>
    <t>1Q 2008</t>
  </si>
  <si>
    <t>2Q 2008</t>
  </si>
  <si>
    <t>3Q 2008</t>
  </si>
  <si>
    <t>4Q 2008</t>
  </si>
  <si>
    <t>1Q 2009</t>
  </si>
  <si>
    <t>2Q 2009</t>
  </si>
  <si>
    <t>3Q 2009</t>
  </si>
  <si>
    <t>4Q 2009</t>
  </si>
  <si>
    <t>1Q 2010</t>
  </si>
  <si>
    <t>2Q 2010</t>
  </si>
  <si>
    <t>3Q 2010</t>
  </si>
  <si>
    <t>4Q 2010</t>
  </si>
  <si>
    <t>1Q 2011</t>
  </si>
  <si>
    <t>2Q 2011</t>
  </si>
  <si>
    <t>3Q 2011</t>
  </si>
  <si>
    <t>4Q 2011</t>
  </si>
  <si>
    <t>1Q 2012</t>
  </si>
  <si>
    <t>2Q 2012</t>
  </si>
  <si>
    <t>3Q 2012</t>
  </si>
  <si>
    <t>4Q 2012</t>
  </si>
  <si>
    <t>1Q 2013</t>
  </si>
  <si>
    <t>2Q 2013</t>
  </si>
  <si>
    <t>3Q 2013</t>
  </si>
  <si>
    <t>4Q 2013</t>
  </si>
  <si>
    <t>1Q 2014</t>
  </si>
  <si>
    <t>2Q 2014</t>
  </si>
  <si>
    <t>3Q 2014</t>
  </si>
  <si>
    <t>4Q 2014</t>
  </si>
  <si>
    <t>1Q 2015</t>
  </si>
  <si>
    <t>2Q 2015</t>
  </si>
  <si>
    <t>3Q 2015</t>
  </si>
  <si>
    <t>4Q 2015</t>
  </si>
  <si>
    <t>1Q 2016</t>
  </si>
  <si>
    <t>2Q 2016</t>
  </si>
  <si>
    <t>3Q 2016</t>
  </si>
  <si>
    <t>4Q 2016</t>
  </si>
  <si>
    <t>1Q 2017</t>
  </si>
  <si>
    <t>2Q 2017</t>
  </si>
  <si>
    <t>3Q 2017</t>
  </si>
  <si>
    <t>4Q 2017</t>
  </si>
  <si>
    <t>* Financial statements starting from 2014 are prepared based on IFRS; prior to 2014 financials are US GAAP-based (for reference purposes)</t>
  </si>
  <si>
    <t>*** Quaterly financials are prepared based on US GAAP and can differ from annual financials based on IFRS</t>
  </si>
  <si>
    <t>1Q 2018</t>
  </si>
  <si>
    <t>Central and South America</t>
  </si>
  <si>
    <t>CIS</t>
  </si>
  <si>
    <t>2Q 2018</t>
  </si>
  <si>
    <t>3Q 2018</t>
  </si>
  <si>
    <t>4Q 2018</t>
  </si>
  <si>
    <t>1Q 2019</t>
  </si>
  <si>
    <t>2Q 2019</t>
  </si>
  <si>
    <t>3Q 2019</t>
  </si>
  <si>
    <t>4Q 2019</t>
  </si>
  <si>
    <t>1Q 2020</t>
  </si>
  <si>
    <t>LTIFR for NLMK Group, employees and contractors</t>
  </si>
  <si>
    <t>Specific air emissions, kg/t of steel, Russian assets</t>
  </si>
  <si>
    <t>Specific air emissions, kg/t of steel, NLMK Group</t>
  </si>
  <si>
    <t>2Q 2020</t>
  </si>
  <si>
    <t>3Q 2020</t>
  </si>
  <si>
    <t>4Q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</si>
</sst>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"/>
    <numFmt numFmtId="166" formatCode="#,##0;\(#,##0\);\-"/>
    <numFmt numFmtId="167" formatCode="[$-419]mmmm\ yyyy;@"/>
  </numFmts>
  <fonts count="8" x14ac:knownFonts="1">
    <font>
      <sz val="11"/>
      <color theme="1"/>
      <name val="Calibri"/>
      <family val="2"/>
      <charset val="204"/>
      <scheme val="minor"/>
    </font>
    <font>
      <sz val="10"/>
      <color rgb="FF333333"/>
      <name val="Calibri"/>
      <family val="2"/>
      <charset val="204"/>
      <scheme val="minor"/>
    </font>
    <font>
      <sz val="10"/>
      <color rgb="FF333333"/>
      <name val="Arial"/>
      <family val="2"/>
      <charset val="204"/>
    </font>
    <font>
      <b/>
      <sz val="10"/>
      <color indexed="8"/>
      <name val="Arial"/>
      <family val="2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4" fontId="3" fillId="2" borderId="1">
      <alignment horizontal="right"/>
    </xf>
    <xf numFmtId="0" fontId="5" fillId="3" borderId="0" applyNumberFormat="0" applyBorder="0" applyAlignment="0" applyProtection="0"/>
    <xf numFmtId="166" fontId="6" fillId="6" borderId="3" applyNumberFormat="0" applyFont="0" applyAlignment="0"/>
    <xf numFmtId="167" fontId="7" fillId="0" borderId="0"/>
  </cellStyleXfs>
  <cellXfs count="21">
    <xf numFmtId="0" fontId="0" fillId="0" borderId="0" xfId="0"/>
    <xf numFmtId="3" fontId="0" fillId="0" borderId="0" xfId="0" applyNumberFormat="1"/>
    <xf numFmtId="4" fontId="2" fillId="0" borderId="0" xfId="0" applyNumberFormat="1" applyFont="1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5" fillId="3" borderId="2" xfId="2" applyBorder="1" applyAlignment="1">
      <alignment horizontal="center" vertical="center" wrapText="1"/>
    </xf>
    <xf numFmtId="0" fontId="4" fillId="3" borderId="2" xfId="2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0" fillId="5" borderId="0" xfId="0" applyFill="1"/>
    <xf numFmtId="0" fontId="1" fillId="5" borderId="0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center"/>
    </xf>
    <xf numFmtId="1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3" fontId="0" fillId="5" borderId="0" xfId="0" applyNumberFormat="1" applyFill="1"/>
    <xf numFmtId="4" fontId="2" fillId="5" borderId="0" xfId="0" applyNumberFormat="1" applyFont="1" applyFill="1"/>
    <xf numFmtId="165" fontId="1" fillId="0" borderId="0" xfId="0" applyNumberFormat="1" applyFont="1" applyBorder="1" applyAlignment="1">
      <alignment horizontal="center" vertical="center" wrapText="1"/>
    </xf>
  </cellXfs>
  <cellStyles count="5">
    <cellStyle name="Calculations" xfId="3"/>
    <cellStyle name="fa_data_bold_2_grouped" xfId="1"/>
    <cellStyle name="Акцент1" xfId="2" builtinId="29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22412</xdr:rowOff>
    </xdr:from>
    <xdr:to>
      <xdr:col>1</xdr:col>
      <xdr:colOff>688833</xdr:colOff>
      <xdr:row>3</xdr:row>
      <xdr:rowOff>8888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" y="22412"/>
          <a:ext cx="688833" cy="490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632804</xdr:colOff>
      <xdr:row>2</xdr:row>
      <xdr:rowOff>31300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8833" cy="490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632804</xdr:colOff>
      <xdr:row>2</xdr:row>
      <xdr:rowOff>31300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9954" cy="49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lmk.ru/sites/usi/Shared%20Documents/Disclosure/01_Data_Sources/Trading%20Update%20H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Sales"/>
      <sheetName val="EXPORT"/>
      <sheetName val="HD_C"/>
      <sheetName val="Sales by markets"/>
      <sheetName val="A"/>
      <sheetName val="Лист1"/>
      <sheetName val="Text for release"/>
      <sheetName val="Local-export"/>
      <sheetName val="PRZ"/>
      <sheetName val="TECH"/>
      <sheetName val="A2"/>
      <sheetName val="MM"/>
      <sheetName val="HD"/>
      <sheetName val="FACE"/>
      <sheetName val="FACE RUS"/>
      <sheetName val="C"/>
      <sheetName val="ОР"/>
      <sheetName val="Мощности"/>
      <sheetName val="TU"/>
      <sheetName val="Capacities"/>
      <sheetName val="TECHRUS"/>
      <sheetName val="Ex-&gt;"/>
      <sheetName val="ПРОВЕРКА"/>
      <sheetName val="2020 оценка"/>
      <sheetName val="Local-export_v2"/>
      <sheetName val="Реализация т"/>
      <sheetName val="Рынки продаж_FR"/>
      <sheetName val="Рынки продаж"/>
      <sheetName val="Sales_company"/>
      <sheetName val="Sales_base"/>
      <sheetName val="NBH_BW_7.20"/>
      <sheetName val="Products"/>
      <sheetName val="Ограничения"/>
      <sheetName val="Регион"/>
      <sheetName val=""/>
      <sheetName val="Разбивки Вики"/>
      <sheetName val="Price"/>
      <sheetName val="Group sales tonns"/>
      <sheetName val="Group sales with NBH tonns"/>
      <sheetName val="Segments tonns"/>
      <sheetName val="Сегменты check"/>
      <sheetName val="Conso sales Q"/>
      <sheetName val="Conso sales"/>
      <sheetName val="Sales base (SAP)"/>
      <sheetName val="Sales rolling forecast"/>
      <sheetName val="FinR Data"/>
      <sheetName val="HD_M"/>
      <sheetName val="HD_FR_base"/>
      <sheetName val="Graph data"/>
      <sheetName val="С"/>
      <sheetName val="T"/>
      <sheetName val="Лист3"/>
      <sheetName val="Лист2"/>
      <sheetName val="QA"/>
      <sheetName val="QA2"/>
      <sheetName val="Revenue Group"/>
      <sheetName val="NLMK-SVST comp"/>
    </sheetNames>
    <sheetDataSet>
      <sheetData sheetId="0"/>
      <sheetData sheetId="1">
        <row r="3">
          <cell r="AH3">
            <v>0</v>
          </cell>
        </row>
      </sheetData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 xml:space="preserve">HISTORICAL DATA FOR TRADING UPDATE </v>
          </cell>
        </row>
      </sheetData>
      <sheetData sheetId="14">
        <row r="5">
          <cell r="C5" t="str">
            <v>Q4</v>
          </cell>
          <cell r="D5">
            <v>2020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4">
          <cell r="P4">
            <v>1745.8017200000002</v>
          </cell>
        </row>
      </sheetData>
      <sheetData sheetId="27">
        <row r="2">
          <cell r="A2" t="str">
            <v>(9m УКФО - 6m ДК)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62"/>
  <sheetViews>
    <sheetView tabSelected="1" zoomScale="85" zoomScaleNormal="85" workbookViewId="0">
      <selection activeCell="S11" sqref="S11"/>
    </sheetView>
  </sheetViews>
  <sheetFormatPr defaultColWidth="0" defaultRowHeight="0" customHeight="1" zeroHeight="1" x14ac:dyDescent="0.25"/>
  <cols>
    <col min="1" max="1" width="0.85546875" style="11" customWidth="1"/>
    <col min="2" max="2" width="53.42578125" bestFit="1" customWidth="1"/>
    <col min="3" max="19" width="9.140625" customWidth="1"/>
    <col min="20" max="20" width="1.140625" style="11" customWidth="1"/>
    <col min="21" max="24" width="0" hidden="1" customWidth="1"/>
    <col min="25" max="16384" width="9.140625" hidden="1"/>
  </cols>
  <sheetData>
    <row r="1" spans="2:19" s="11" customFormat="1" ht="3.75" customHeight="1" x14ac:dyDescent="0.25"/>
    <row r="2" spans="2:19" s="11" customFormat="1" ht="33" customHeight="1" x14ac:dyDescent="0.25">
      <c r="B2"/>
    </row>
    <row r="3" spans="2:19" s="11" customFormat="1" ht="3.75" customHeight="1" x14ac:dyDescent="0.25"/>
    <row r="4" spans="2:19" ht="15" x14ac:dyDescent="0.25">
      <c r="B4" s="9" t="s">
        <v>15</v>
      </c>
      <c r="C4" s="8">
        <v>2004</v>
      </c>
      <c r="D4" s="8">
        <v>2005</v>
      </c>
      <c r="E4" s="8">
        <v>2006</v>
      </c>
      <c r="F4" s="8">
        <v>2007</v>
      </c>
      <c r="G4" s="8">
        <v>2008</v>
      </c>
      <c r="H4" s="8">
        <v>2009</v>
      </c>
      <c r="I4" s="8">
        <v>2010</v>
      </c>
      <c r="J4" s="8">
        <v>2011</v>
      </c>
      <c r="K4" s="8">
        <v>2012</v>
      </c>
      <c r="L4" s="8">
        <v>2013</v>
      </c>
      <c r="M4" s="8">
        <v>2014</v>
      </c>
      <c r="N4" s="8">
        <v>2015</v>
      </c>
      <c r="O4" s="8">
        <v>2016</v>
      </c>
      <c r="P4" s="8">
        <v>2017</v>
      </c>
      <c r="Q4" s="8">
        <v>2018</v>
      </c>
      <c r="R4" s="8">
        <v>2019</v>
      </c>
      <c r="S4" s="8">
        <v>2020</v>
      </c>
    </row>
    <row r="5" spans="2:19" ht="15" x14ac:dyDescent="0.25">
      <c r="B5" s="10" t="s">
        <v>3</v>
      </c>
      <c r="C5" s="5">
        <v>4460.0559999999996</v>
      </c>
      <c r="D5" s="5">
        <v>4375.8059999999996</v>
      </c>
      <c r="E5" s="5">
        <v>6045.625</v>
      </c>
      <c r="F5" s="5">
        <v>7719.0609999999997</v>
      </c>
      <c r="G5" s="5">
        <v>11698.661</v>
      </c>
      <c r="H5" s="5">
        <v>6139.8950000000004</v>
      </c>
      <c r="I5" s="5">
        <v>8350.7479999999996</v>
      </c>
      <c r="J5" s="5">
        <v>11729</v>
      </c>
      <c r="K5" s="5">
        <v>12157</v>
      </c>
      <c r="L5" s="5">
        <v>10818</v>
      </c>
      <c r="M5" s="5">
        <v>10396</v>
      </c>
      <c r="N5" s="5">
        <v>8008</v>
      </c>
      <c r="O5" s="5">
        <v>7636.4000000000005</v>
      </c>
      <c r="P5" s="5">
        <v>10065</v>
      </c>
      <c r="Q5" s="5">
        <v>12046</v>
      </c>
      <c r="R5" s="5">
        <v>10554</v>
      </c>
      <c r="S5" s="5">
        <v>9245</v>
      </c>
    </row>
    <row r="6" spans="2:19" ht="15" x14ac:dyDescent="0.25">
      <c r="B6" s="10" t="s">
        <v>10</v>
      </c>
      <c r="C6" s="5">
        <v>1772.501</v>
      </c>
      <c r="D6" s="5">
        <v>1381.395</v>
      </c>
      <c r="E6" s="5">
        <v>2065.9630000000002</v>
      </c>
      <c r="F6" s="5">
        <v>2247.2829999999999</v>
      </c>
      <c r="G6" s="5">
        <v>2278.741</v>
      </c>
      <c r="H6" s="5">
        <v>215.05500000000001</v>
      </c>
      <c r="I6" s="5">
        <v>1255.0429999999999</v>
      </c>
      <c r="J6" s="5">
        <v>1357.5940000000001</v>
      </c>
      <c r="K6" s="4">
        <v>596</v>
      </c>
      <c r="L6" s="4">
        <v>145</v>
      </c>
      <c r="M6" s="4">
        <v>773</v>
      </c>
      <c r="N6" s="4">
        <v>967</v>
      </c>
      <c r="O6" s="14">
        <v>935.10000000000105</v>
      </c>
      <c r="P6" s="5">
        <v>1450</v>
      </c>
      <c r="Q6" s="5">
        <v>2238</v>
      </c>
      <c r="R6" s="5">
        <v>1339</v>
      </c>
      <c r="S6" s="5">
        <v>1236</v>
      </c>
    </row>
    <row r="7" spans="2:19" ht="15" x14ac:dyDescent="0.25">
      <c r="B7" s="10" t="s">
        <v>0</v>
      </c>
      <c r="C7" s="5">
        <v>2438.3539999999998</v>
      </c>
      <c r="D7" s="5">
        <v>2126.9</v>
      </c>
      <c r="E7" s="5">
        <v>2757.9670000000001</v>
      </c>
      <c r="F7" s="5">
        <v>3412.26</v>
      </c>
      <c r="G7" s="5">
        <v>4688.7030000000004</v>
      </c>
      <c r="H7" s="5">
        <v>1413.7</v>
      </c>
      <c r="I7" s="5">
        <v>2322.1869999999999</v>
      </c>
      <c r="J7" s="5">
        <v>2254</v>
      </c>
      <c r="K7" s="5">
        <v>1900</v>
      </c>
      <c r="L7" s="5">
        <v>1480</v>
      </c>
      <c r="M7" s="5">
        <v>2381</v>
      </c>
      <c r="N7" s="5">
        <v>1943</v>
      </c>
      <c r="O7" s="5">
        <v>1943</v>
      </c>
      <c r="P7" s="5">
        <v>2655</v>
      </c>
      <c r="Q7" s="5">
        <v>3589</v>
      </c>
      <c r="R7" s="5">
        <v>2564</v>
      </c>
      <c r="S7" s="5">
        <v>2645</v>
      </c>
    </row>
    <row r="8" spans="2:19" ht="15" x14ac:dyDescent="0.25">
      <c r="B8" s="10" t="s">
        <v>4</v>
      </c>
      <c r="C8" s="6">
        <f t="shared" ref="C8:S8" si="0">C7/C5</f>
        <v>0.54670927898663157</v>
      </c>
      <c r="D8" s="6">
        <f t="shared" si="0"/>
        <v>0.48605902546867946</v>
      </c>
      <c r="E8" s="6">
        <f t="shared" si="0"/>
        <v>0.45619220510699887</v>
      </c>
      <c r="F8" s="6">
        <f t="shared" si="0"/>
        <v>0.44205635892759498</v>
      </c>
      <c r="G8" s="6">
        <f t="shared" si="0"/>
        <v>0.40078971431003946</v>
      </c>
      <c r="H8" s="6">
        <f t="shared" si="0"/>
        <v>0.23024823714412054</v>
      </c>
      <c r="I8" s="6">
        <f t="shared" si="0"/>
        <v>0.27808131678743031</v>
      </c>
      <c r="J8" s="6">
        <f t="shared" si="0"/>
        <v>0.19217324580100606</v>
      </c>
      <c r="K8" s="6">
        <f t="shared" si="0"/>
        <v>0.15628855803240932</v>
      </c>
      <c r="L8" s="6">
        <f t="shared" si="0"/>
        <v>0.13680902200036976</v>
      </c>
      <c r="M8" s="6">
        <f t="shared" si="0"/>
        <v>0.22903039630627164</v>
      </c>
      <c r="N8" s="6">
        <f t="shared" si="0"/>
        <v>0.24263236763236765</v>
      </c>
      <c r="O8" s="6">
        <f t="shared" si="0"/>
        <v>0.2544392645749306</v>
      </c>
      <c r="P8" s="6">
        <f t="shared" si="0"/>
        <v>0.2637853949329359</v>
      </c>
      <c r="Q8" s="6">
        <f t="shared" si="0"/>
        <v>0.29794122530300515</v>
      </c>
      <c r="R8" s="6">
        <f t="shared" si="0"/>
        <v>0.24294106499905249</v>
      </c>
      <c r="S8" s="6">
        <f t="shared" si="0"/>
        <v>0.2861005949161709</v>
      </c>
    </row>
    <row r="9" spans="2:19" ht="15" x14ac:dyDescent="0.25">
      <c r="B9" s="10" t="s">
        <v>5</v>
      </c>
      <c r="C9" s="5">
        <v>1669.3430000000001</v>
      </c>
      <c r="D9" s="5">
        <v>1523.7650000000001</v>
      </c>
      <c r="E9" s="5">
        <v>1585.0889999999999</v>
      </c>
      <c r="F9" s="5">
        <v>2523.9029999999998</v>
      </c>
      <c r="G9" s="5">
        <v>2780.7620000000002</v>
      </c>
      <c r="H9" s="5">
        <v>1394.259</v>
      </c>
      <c r="I9" s="5">
        <v>1431.097</v>
      </c>
      <c r="J9" s="5">
        <v>1805.115</v>
      </c>
      <c r="K9" s="5">
        <v>1825</v>
      </c>
      <c r="L9" s="5">
        <v>1333</v>
      </c>
      <c r="M9" s="5">
        <v>1806</v>
      </c>
      <c r="N9" s="5">
        <v>1622</v>
      </c>
      <c r="O9" s="5">
        <v>1699</v>
      </c>
      <c r="P9" s="5">
        <v>1899</v>
      </c>
      <c r="Q9" s="5">
        <v>2741</v>
      </c>
      <c r="R9" s="5">
        <v>2623</v>
      </c>
      <c r="S9" s="5">
        <v>2281</v>
      </c>
    </row>
    <row r="10" spans="2:19" ht="15" x14ac:dyDescent="0.25">
      <c r="B10" s="10" t="s">
        <v>6</v>
      </c>
      <c r="C10" s="5">
        <v>269.459</v>
      </c>
      <c r="D10" s="5">
        <v>580.19799999999998</v>
      </c>
      <c r="E10" s="5">
        <v>618.67700000000002</v>
      </c>
      <c r="F10" s="5">
        <v>957.71900000000005</v>
      </c>
      <c r="G10" s="5">
        <v>1934.2739999999999</v>
      </c>
      <c r="H10" s="5">
        <v>1120.777</v>
      </c>
      <c r="I10" s="5">
        <v>1463.2090000000001</v>
      </c>
      <c r="J10" s="5">
        <v>2048</v>
      </c>
      <c r="K10" s="5">
        <v>1453</v>
      </c>
      <c r="L10" s="5">
        <v>756</v>
      </c>
      <c r="M10" s="4" t="s">
        <v>1</v>
      </c>
      <c r="N10" s="5">
        <v>595</v>
      </c>
      <c r="O10" s="5">
        <v>558.6</v>
      </c>
      <c r="P10" s="5">
        <v>592</v>
      </c>
      <c r="Q10" s="5">
        <v>680</v>
      </c>
      <c r="R10" s="5">
        <v>1080</v>
      </c>
      <c r="S10" s="5">
        <v>1124</v>
      </c>
    </row>
    <row r="11" spans="2:19" ht="15" x14ac:dyDescent="0.25">
      <c r="B11" s="10" t="s">
        <v>18</v>
      </c>
      <c r="C11" s="5">
        <v>0.23200000000000001</v>
      </c>
      <c r="D11" s="5">
        <v>50.622999999999998</v>
      </c>
      <c r="E11" s="5">
        <v>296.935</v>
      </c>
      <c r="F11" s="5">
        <v>1609.7950000000001</v>
      </c>
      <c r="G11" s="5">
        <v>3009.578</v>
      </c>
      <c r="H11" s="5">
        <v>2495.2150000000001</v>
      </c>
      <c r="I11" s="5">
        <v>2624.422</v>
      </c>
      <c r="J11" s="5">
        <v>4379.7979999999998</v>
      </c>
      <c r="K11" s="5">
        <v>4688</v>
      </c>
      <c r="L11" s="5">
        <v>4190.5</v>
      </c>
      <c r="M11" s="5">
        <v>2768.5</v>
      </c>
      <c r="N11" s="5">
        <v>2676.1000000000004</v>
      </c>
      <c r="O11" s="5">
        <v>2269</v>
      </c>
      <c r="P11" s="5">
        <v>2281</v>
      </c>
      <c r="Q11" s="5">
        <v>2075</v>
      </c>
      <c r="R11" s="5">
        <v>2656</v>
      </c>
      <c r="S11" s="5">
        <v>3486</v>
      </c>
    </row>
    <row r="12" spans="2:19" ht="15" x14ac:dyDescent="0.25">
      <c r="B12" s="10" t="s">
        <v>7</v>
      </c>
      <c r="C12" s="5">
        <v>-1369.5360000000001</v>
      </c>
      <c r="D12" s="5">
        <v>-1900.5650000000001</v>
      </c>
      <c r="E12" s="5">
        <v>-405.53899999999999</v>
      </c>
      <c r="F12" s="5">
        <v>301.69200000000001</v>
      </c>
      <c r="G12" s="5">
        <v>841.5</v>
      </c>
      <c r="H12" s="5">
        <v>796.25699999999995</v>
      </c>
      <c r="I12" s="5">
        <v>1453.8</v>
      </c>
      <c r="J12" s="5">
        <v>3355</v>
      </c>
      <c r="K12" s="5">
        <v>3629.9</v>
      </c>
      <c r="L12" s="5">
        <v>2843.1</v>
      </c>
      <c r="M12" s="5">
        <v>1666.4010000000003</v>
      </c>
      <c r="N12" s="5">
        <v>1161.4000000000003</v>
      </c>
      <c r="O12" s="5">
        <v>760.8</v>
      </c>
      <c r="P12" s="5">
        <v>923</v>
      </c>
      <c r="Q12" s="5">
        <v>891</v>
      </c>
      <c r="R12" s="5">
        <v>1786</v>
      </c>
      <c r="S12" s="5">
        <v>2495</v>
      </c>
    </row>
    <row r="13" spans="2:19" ht="15" x14ac:dyDescent="0.25">
      <c r="B13" s="10" t="s">
        <v>8</v>
      </c>
      <c r="C13" s="5">
        <v>1399.884</v>
      </c>
      <c r="D13" s="5">
        <v>943.56700000000001</v>
      </c>
      <c r="E13" s="5">
        <v>966.41200000000003</v>
      </c>
      <c r="F13" s="5">
        <v>1566.184</v>
      </c>
      <c r="G13" s="5">
        <v>846.48800000000006</v>
      </c>
      <c r="H13" s="5">
        <v>273.48200000000003</v>
      </c>
      <c r="I13" s="5">
        <v>-32.112000000000002</v>
      </c>
      <c r="J13" s="5">
        <v>-242.73699999999999</v>
      </c>
      <c r="K13" s="5">
        <v>371.27100000000002</v>
      </c>
      <c r="L13" s="5">
        <v>536.00000000000011</v>
      </c>
      <c r="M13" s="5">
        <v>1153.2</v>
      </c>
      <c r="N13" s="5">
        <v>996.89999999999975</v>
      </c>
      <c r="O13" s="5">
        <v>1092</v>
      </c>
      <c r="P13" s="5">
        <v>1266</v>
      </c>
      <c r="Q13" s="5">
        <v>2027</v>
      </c>
      <c r="R13" s="5">
        <v>1523</v>
      </c>
      <c r="S13" s="5">
        <v>1103</v>
      </c>
    </row>
    <row r="14" spans="2:19" ht="15" x14ac:dyDescent="0.25">
      <c r="B14" s="10" t="s">
        <v>33</v>
      </c>
      <c r="C14" s="5">
        <v>385.6</v>
      </c>
      <c r="D14" s="5">
        <v>659.6</v>
      </c>
      <c r="E14" s="5">
        <v>683.3</v>
      </c>
      <c r="F14" s="5">
        <v>737.7</v>
      </c>
      <c r="G14" s="5">
        <v>471.3</v>
      </c>
      <c r="H14" s="5">
        <v>42.7</v>
      </c>
      <c r="I14" s="5">
        <v>378.7</v>
      </c>
      <c r="J14" s="5">
        <v>375.8</v>
      </c>
      <c r="K14" s="5">
        <v>116</v>
      </c>
      <c r="L14" s="5">
        <v>115</v>
      </c>
      <c r="M14" s="14">
        <v>304</v>
      </c>
      <c r="N14" s="5">
        <v>645</v>
      </c>
      <c r="O14" s="5">
        <v>920</v>
      </c>
      <c r="P14" s="5">
        <v>1428.1685498082049</v>
      </c>
      <c r="Q14" s="5">
        <v>2112.4330322088445</v>
      </c>
      <c r="R14" s="5">
        <v>1576.0398309128077</v>
      </c>
      <c r="S14" s="5" t="s">
        <v>2</v>
      </c>
    </row>
    <row r="15" spans="2:19" ht="15" x14ac:dyDescent="0.25">
      <c r="B15" s="10" t="s">
        <v>9</v>
      </c>
      <c r="C15" s="7">
        <f t="shared" ref="C15:R15" si="1">C14*1000000/5993227240</f>
        <v>6.4339292431034201E-2</v>
      </c>
      <c r="D15" s="7">
        <f t="shared" si="1"/>
        <v>0.11005756557964252</v>
      </c>
      <c r="E15" s="7">
        <f t="shared" si="1"/>
        <v>0.11401202935198566</v>
      </c>
      <c r="F15" s="7">
        <f t="shared" si="1"/>
        <v>0.12308894197711082</v>
      </c>
      <c r="G15" s="7">
        <f t="shared" si="1"/>
        <v>7.8638766915836156E-2</v>
      </c>
      <c r="H15" s="7">
        <f t="shared" si="1"/>
        <v>7.1247089906772828E-3</v>
      </c>
      <c r="I15" s="7">
        <f t="shared" si="1"/>
        <v>6.3187992851744423E-2</v>
      </c>
      <c r="J15" s="7">
        <f t="shared" si="1"/>
        <v>6.2704113318419741E-2</v>
      </c>
      <c r="K15" s="7">
        <f t="shared" si="1"/>
        <v>1.9355181332987467E-2</v>
      </c>
      <c r="L15" s="7">
        <f t="shared" si="1"/>
        <v>1.9188326321496196E-2</v>
      </c>
      <c r="M15" s="7">
        <f t="shared" si="1"/>
        <v>5.0723923493346465E-2</v>
      </c>
      <c r="N15" s="7">
        <f t="shared" si="1"/>
        <v>0.10762148241186997</v>
      </c>
      <c r="O15" s="7">
        <f t="shared" si="1"/>
        <v>0.15350661057196957</v>
      </c>
      <c r="P15" s="7">
        <f t="shared" si="1"/>
        <v>0.23829707978972026</v>
      </c>
      <c r="Q15" s="7">
        <f t="shared" si="1"/>
        <v>0.35247003786374775</v>
      </c>
      <c r="R15" s="7">
        <f t="shared" si="1"/>
        <v>0.26297014409765773</v>
      </c>
      <c r="S15" s="5" t="s">
        <v>2</v>
      </c>
    </row>
    <row r="16" spans="2:19" s="11" customFormat="1" ht="15" x14ac:dyDescent="0.25"/>
    <row r="17" spans="2:20" ht="15" x14ac:dyDescent="0.25">
      <c r="B17" s="9" t="s">
        <v>13</v>
      </c>
      <c r="C17" s="8">
        <v>2004</v>
      </c>
      <c r="D17" s="8">
        <v>2005</v>
      </c>
      <c r="E17" s="8">
        <v>2006</v>
      </c>
      <c r="F17" s="8">
        <v>2007</v>
      </c>
      <c r="G17" s="8">
        <v>2008</v>
      </c>
      <c r="H17" s="8">
        <v>2009</v>
      </c>
      <c r="I17" s="8">
        <v>2010</v>
      </c>
      <c r="J17" s="8">
        <v>2011</v>
      </c>
      <c r="K17" s="8">
        <v>2012</v>
      </c>
      <c r="L17" s="8">
        <v>2013</v>
      </c>
      <c r="M17" s="8">
        <v>2014</v>
      </c>
      <c r="N17" s="8">
        <v>2015</v>
      </c>
      <c r="O17" s="8">
        <v>2016</v>
      </c>
      <c r="P17" s="8">
        <f>$P$4</f>
        <v>2017</v>
      </c>
      <c r="Q17" s="8">
        <f>Q4</f>
        <v>2018</v>
      </c>
      <c r="R17" s="8">
        <f>R4</f>
        <v>2019</v>
      </c>
      <c r="S17" s="8">
        <f>S4</f>
        <v>2020</v>
      </c>
      <c r="T17" s="13"/>
    </row>
    <row r="18" spans="2:20" ht="15" x14ac:dyDescent="0.25">
      <c r="B18" s="10" t="s">
        <v>19</v>
      </c>
      <c r="C18" s="5">
        <v>9122.7999999999993</v>
      </c>
      <c r="D18" s="5">
        <v>8468.1</v>
      </c>
      <c r="E18" s="5">
        <v>9125.2000000000007</v>
      </c>
      <c r="F18" s="5">
        <v>10840.4</v>
      </c>
      <c r="G18" s="5">
        <v>10955</v>
      </c>
      <c r="H18" s="5">
        <v>10614</v>
      </c>
      <c r="I18" s="5">
        <v>11544.041228380001</v>
      </c>
      <c r="J18" s="5">
        <v>12111.6636743911</v>
      </c>
      <c r="K18" s="5">
        <v>14923.005812438001</v>
      </c>
      <c r="L18" s="5">
        <v>15468.502998410006</v>
      </c>
      <c r="M18" s="5">
        <v>16108.498576011849</v>
      </c>
      <c r="N18" s="5">
        <v>16059.9107679352</v>
      </c>
      <c r="O18" s="5">
        <v>16641.417412728853</v>
      </c>
      <c r="P18" s="5">
        <v>17075.763562710803</v>
      </c>
      <c r="Q18" s="5">
        <v>17493.338248364649</v>
      </c>
      <c r="R18" s="5">
        <v>15696.048695493057</v>
      </c>
      <c r="S18" s="5">
        <v>15833.229035766901</v>
      </c>
    </row>
    <row r="19" spans="2:20" ht="15" x14ac:dyDescent="0.25">
      <c r="B19" s="10" t="s">
        <v>11</v>
      </c>
      <c r="C19" s="5">
        <v>9122.7999999999993</v>
      </c>
      <c r="D19" s="5">
        <v>8468.1</v>
      </c>
      <c r="E19" s="5">
        <v>9125.2000000000007</v>
      </c>
      <c r="F19" s="5">
        <v>10840.4</v>
      </c>
      <c r="G19" s="5">
        <v>10955</v>
      </c>
      <c r="H19" s="5">
        <v>10614</v>
      </c>
      <c r="I19" s="5">
        <v>11544.041228380001</v>
      </c>
      <c r="J19" s="5">
        <v>11841.415140104</v>
      </c>
      <c r="K19" s="5">
        <v>14714.008830248002</v>
      </c>
      <c r="L19" s="5">
        <v>15309.535237930006</v>
      </c>
      <c r="M19" s="5">
        <v>15921.358825814848</v>
      </c>
      <c r="N19" s="5">
        <v>15866.273626935201</v>
      </c>
      <c r="O19" s="5">
        <v>16438.208471728853</v>
      </c>
      <c r="P19" s="5">
        <v>16849.943603710803</v>
      </c>
      <c r="Q19" s="5">
        <v>17285.272697380649</v>
      </c>
      <c r="R19" s="5">
        <v>15531.094786406449</v>
      </c>
      <c r="S19" s="5">
        <v>15666.793040311901</v>
      </c>
    </row>
    <row r="20" spans="2:20" ht="15" x14ac:dyDescent="0.25">
      <c r="B20" s="10" t="s">
        <v>12</v>
      </c>
      <c r="C20" s="5">
        <f t="shared" ref="C20:N20" si="2">C42</f>
        <v>9545</v>
      </c>
      <c r="D20" s="5">
        <f t="shared" si="2"/>
        <v>8201</v>
      </c>
      <c r="E20" s="5">
        <f t="shared" si="2"/>
        <v>9262.3857390000012</v>
      </c>
      <c r="F20" s="5">
        <f t="shared" si="2"/>
        <v>9230.4640629999994</v>
      </c>
      <c r="G20" s="5">
        <f t="shared" si="2"/>
        <v>10259.652073477493</v>
      </c>
      <c r="H20" s="5">
        <f t="shared" si="2"/>
        <v>10599.3598845</v>
      </c>
      <c r="I20" s="5">
        <f t="shared" si="2"/>
        <v>11730.722387940048</v>
      </c>
      <c r="J20" s="5">
        <f t="shared" si="2"/>
        <v>12839.84858849891</v>
      </c>
      <c r="K20" s="5">
        <f t="shared" si="2"/>
        <v>15183.919828722401</v>
      </c>
      <c r="L20" s="5">
        <f t="shared" si="2"/>
        <v>14828.295322851891</v>
      </c>
      <c r="M20" s="5">
        <v>15147</v>
      </c>
      <c r="N20" s="5">
        <f t="shared" si="2"/>
        <v>15828.950182283945</v>
      </c>
      <c r="O20" s="5">
        <f>O42</f>
        <v>15925.037619255743</v>
      </c>
      <c r="P20" s="5">
        <v>16469.34458779906</v>
      </c>
      <c r="Q20" s="5">
        <v>17590.765296515598</v>
      </c>
      <c r="R20" s="5">
        <v>17069.211775393847</v>
      </c>
      <c r="S20" s="5">
        <v>17520.285630399998</v>
      </c>
    </row>
    <row r="21" spans="2:20" s="11" customFormat="1" ht="15" x14ac:dyDescent="0.25"/>
    <row r="22" spans="2:20" ht="15" x14ac:dyDescent="0.25">
      <c r="B22" s="9" t="s">
        <v>20</v>
      </c>
      <c r="C22" s="8">
        <v>2004</v>
      </c>
      <c r="D22" s="8">
        <v>2005</v>
      </c>
      <c r="E22" s="8">
        <v>2006</v>
      </c>
      <c r="F22" s="8">
        <v>2007</v>
      </c>
      <c r="G22" s="8">
        <v>2008</v>
      </c>
      <c r="H22" s="8">
        <v>2009</v>
      </c>
      <c r="I22" s="8">
        <v>2010</v>
      </c>
      <c r="J22" s="8">
        <v>2011</v>
      </c>
      <c r="K22" s="8">
        <v>2012</v>
      </c>
      <c r="L22" s="8">
        <v>2013</v>
      </c>
      <c r="M22" s="8">
        <v>2014</v>
      </c>
      <c r="N22" s="8">
        <v>2015</v>
      </c>
      <c r="O22" s="8">
        <v>2016</v>
      </c>
      <c r="P22" s="8">
        <f>$P$4</f>
        <v>2017</v>
      </c>
      <c r="Q22" s="8">
        <f>Q4</f>
        <v>2018</v>
      </c>
      <c r="R22" s="8">
        <f>R4</f>
        <v>2019</v>
      </c>
      <c r="S22" s="8">
        <f>S4</f>
        <v>2020</v>
      </c>
      <c r="T22" s="13"/>
    </row>
    <row r="23" spans="2:20" ht="15" x14ac:dyDescent="0.25">
      <c r="B23" s="10" t="s">
        <v>21</v>
      </c>
      <c r="C23" s="5">
        <v>1549.6110000000001</v>
      </c>
      <c r="D23" s="5">
        <v>1769.3989999999999</v>
      </c>
      <c r="E23" s="5">
        <v>2473.645</v>
      </c>
      <c r="F23" s="5">
        <v>2903.2669999999998</v>
      </c>
      <c r="G23" s="5">
        <v>4560.8959999999997</v>
      </c>
      <c r="H23" s="5">
        <v>2280.4920000000002</v>
      </c>
      <c r="I23" s="5">
        <v>3434.3789999999999</v>
      </c>
      <c r="J23" s="5">
        <v>4462.8710000000001</v>
      </c>
      <c r="K23" s="5">
        <v>4398.3980000000001</v>
      </c>
      <c r="L23" s="5">
        <v>4373.3599999999997</v>
      </c>
      <c r="M23" s="5">
        <v>4434.3</v>
      </c>
      <c r="N23" s="5">
        <v>3089.8057605068961</v>
      </c>
      <c r="O23" s="5">
        <v>3077</v>
      </c>
      <c r="P23" s="5">
        <v>3887</v>
      </c>
      <c r="Q23" s="5">
        <v>4051.0247634692992</v>
      </c>
      <c r="R23" s="5">
        <v>4337</v>
      </c>
      <c r="S23" s="5">
        <v>3820.1827578973998</v>
      </c>
    </row>
    <row r="24" spans="2:20" ht="15" x14ac:dyDescent="0.25">
      <c r="B24" s="10" t="s">
        <v>22</v>
      </c>
      <c r="C24" s="5">
        <v>783.01400000000001</v>
      </c>
      <c r="D24" s="5">
        <v>646.32600000000002</v>
      </c>
      <c r="E24" s="5">
        <v>1083.585</v>
      </c>
      <c r="F24" s="5">
        <v>1542.0509999999999</v>
      </c>
      <c r="G24" s="5">
        <v>2045.6220000000001</v>
      </c>
      <c r="H24" s="5">
        <v>847.09799999999996</v>
      </c>
      <c r="I24" s="5">
        <v>1802.6379999999999</v>
      </c>
      <c r="J24" s="5">
        <v>2771.1590000000001</v>
      </c>
      <c r="K24" s="5">
        <v>2538.7930000000001</v>
      </c>
      <c r="L24" s="5">
        <v>2073.8890000000001</v>
      </c>
      <c r="M24" s="5">
        <v>1819.6</v>
      </c>
      <c r="N24" s="5">
        <v>1662.8134374965105</v>
      </c>
      <c r="O24" s="5">
        <v>1373</v>
      </c>
      <c r="P24" s="5">
        <v>1730</v>
      </c>
      <c r="Q24" s="5">
        <v>2267.6327907221998</v>
      </c>
      <c r="R24" s="5">
        <v>1917</v>
      </c>
      <c r="S24" s="5">
        <v>1561.0382041662001</v>
      </c>
    </row>
    <row r="25" spans="2:20" ht="15" x14ac:dyDescent="0.25">
      <c r="B25" s="10" t="s">
        <v>23</v>
      </c>
      <c r="C25" s="5">
        <v>636.04399999999998</v>
      </c>
      <c r="D25" s="5">
        <v>571.33100000000002</v>
      </c>
      <c r="E25" s="5">
        <v>798.86199999999997</v>
      </c>
      <c r="F25" s="5">
        <v>1122.4380000000001</v>
      </c>
      <c r="G25" s="5">
        <v>1952.5509999999999</v>
      </c>
      <c r="H25" s="5">
        <v>1301.566</v>
      </c>
      <c r="I25" s="5">
        <v>1162.1569999999999</v>
      </c>
      <c r="J25" s="5">
        <v>1238.1500000000001</v>
      </c>
      <c r="K25" s="5">
        <v>902.346</v>
      </c>
      <c r="L25" s="5">
        <v>875.41200000000003</v>
      </c>
      <c r="M25" s="5">
        <v>636.5</v>
      </c>
      <c r="N25" s="5">
        <v>684.60623192944604</v>
      </c>
      <c r="O25" s="5">
        <v>1328</v>
      </c>
      <c r="P25" s="5">
        <v>1932</v>
      </c>
      <c r="Q25" s="5">
        <v>1374.7106022866001</v>
      </c>
      <c r="R25" s="5">
        <v>1169</v>
      </c>
      <c r="S25" s="5">
        <v>1033.1465936068</v>
      </c>
    </row>
    <row r="26" spans="2:20" ht="15" x14ac:dyDescent="0.25">
      <c r="B26" s="10" t="s">
        <v>24</v>
      </c>
      <c r="C26" s="5">
        <v>657.42700000000002</v>
      </c>
      <c r="D26" s="5">
        <v>306.99599999999998</v>
      </c>
      <c r="E26" s="5">
        <v>647.71199999999999</v>
      </c>
      <c r="F26" s="5">
        <v>304.87099999999998</v>
      </c>
      <c r="G26" s="5">
        <v>714.51099999999997</v>
      </c>
      <c r="H26" s="5">
        <v>300.536</v>
      </c>
      <c r="I26" s="5">
        <v>797.18299999999999</v>
      </c>
      <c r="J26" s="5">
        <v>1189.6089999999999</v>
      </c>
      <c r="K26" s="5">
        <v>1646.819</v>
      </c>
      <c r="L26" s="5">
        <v>1558.876</v>
      </c>
      <c r="M26" s="5">
        <v>2084.9</v>
      </c>
      <c r="N26" s="5">
        <v>1356.4449739486413</v>
      </c>
      <c r="O26" s="5">
        <v>629</v>
      </c>
      <c r="P26" s="5">
        <v>1083</v>
      </c>
      <c r="Q26" s="5">
        <v>2555.8422648552</v>
      </c>
      <c r="R26" s="5">
        <v>1948</v>
      </c>
      <c r="S26" s="5">
        <v>1425.38651329</v>
      </c>
    </row>
    <row r="27" spans="2:20" ht="15" x14ac:dyDescent="0.25">
      <c r="B27" s="10" t="s">
        <v>25</v>
      </c>
      <c r="C27" s="5">
        <v>628.23800000000006</v>
      </c>
      <c r="D27" s="5">
        <v>847.60500000000002</v>
      </c>
      <c r="E27" s="5">
        <v>440.33100000000002</v>
      </c>
      <c r="F27" s="5">
        <v>995.70899999999995</v>
      </c>
      <c r="G27" s="5">
        <v>1785.518</v>
      </c>
      <c r="H27" s="5">
        <v>1225.46</v>
      </c>
      <c r="I27" s="5">
        <v>698.16700000000003</v>
      </c>
      <c r="J27" s="5">
        <v>997.54600000000005</v>
      </c>
      <c r="K27" s="5">
        <v>1364.9649999999999</v>
      </c>
      <c r="L27" s="5">
        <v>794.21799999999996</v>
      </c>
      <c r="M27" s="5">
        <v>319.3</v>
      </c>
      <c r="N27" s="5">
        <v>377.74152488249052</v>
      </c>
      <c r="O27" s="5">
        <v>317</v>
      </c>
      <c r="P27" s="5">
        <v>277</v>
      </c>
      <c r="Q27" s="5">
        <v>489.20128127099997</v>
      </c>
      <c r="R27" s="5">
        <v>244</v>
      </c>
      <c r="S27" s="5">
        <v>779.3981405047</v>
      </c>
    </row>
    <row r="28" spans="2:20" ht="15" x14ac:dyDescent="0.25">
      <c r="B28" s="10" t="s">
        <v>77</v>
      </c>
      <c r="C28" s="5" t="s">
        <v>2</v>
      </c>
      <c r="D28" s="5" t="s">
        <v>2</v>
      </c>
      <c r="E28" s="5" t="s">
        <v>2</v>
      </c>
      <c r="F28" s="5" t="s">
        <v>2</v>
      </c>
      <c r="G28" s="5" t="s">
        <v>2</v>
      </c>
      <c r="H28" s="5" t="s">
        <v>2</v>
      </c>
      <c r="I28" s="5" t="s">
        <v>2</v>
      </c>
      <c r="J28" s="5" t="s">
        <v>2</v>
      </c>
      <c r="K28" s="5" t="s">
        <v>2</v>
      </c>
      <c r="L28" s="5" t="s">
        <v>2</v>
      </c>
      <c r="M28" s="5" t="s">
        <v>2</v>
      </c>
      <c r="N28" s="5">
        <v>462.41094359800138</v>
      </c>
      <c r="O28" s="5">
        <v>377</v>
      </c>
      <c r="P28" s="5">
        <v>425</v>
      </c>
      <c r="Q28" s="5">
        <v>556.6983615959</v>
      </c>
      <c r="R28" s="5">
        <v>285</v>
      </c>
      <c r="S28" s="5">
        <v>209.8988703226</v>
      </c>
    </row>
    <row r="29" spans="2:20" ht="15" x14ac:dyDescent="0.25">
      <c r="B29" s="10" t="s">
        <v>78</v>
      </c>
      <c r="C29" s="5" t="s">
        <v>2</v>
      </c>
      <c r="D29" s="5" t="s">
        <v>2</v>
      </c>
      <c r="E29" s="5" t="s">
        <v>2</v>
      </c>
      <c r="F29" s="5" t="s">
        <v>2</v>
      </c>
      <c r="G29" s="5" t="s">
        <v>2</v>
      </c>
      <c r="H29" s="5" t="s">
        <v>2</v>
      </c>
      <c r="I29" s="5" t="s">
        <v>2</v>
      </c>
      <c r="J29" s="5" t="s">
        <v>2</v>
      </c>
      <c r="K29" s="5" t="s">
        <v>2</v>
      </c>
      <c r="L29" s="5" t="s">
        <v>2</v>
      </c>
      <c r="M29" s="5" t="s">
        <v>2</v>
      </c>
      <c r="N29" s="5">
        <v>115.60273589950035</v>
      </c>
      <c r="O29" s="5">
        <v>317</v>
      </c>
      <c r="P29" s="5">
        <v>432</v>
      </c>
      <c r="Q29" s="5">
        <v>405.08724091660002</v>
      </c>
      <c r="R29" s="5">
        <v>405</v>
      </c>
      <c r="S29" s="5">
        <v>249.29396722439998</v>
      </c>
    </row>
    <row r="30" spans="2:20" ht="15" x14ac:dyDescent="0.25">
      <c r="B30" s="10" t="s">
        <v>26</v>
      </c>
      <c r="C30" s="5">
        <v>205.72200000000001</v>
      </c>
      <c r="D30" s="5">
        <v>234.149</v>
      </c>
      <c r="E30" s="5">
        <v>601.49</v>
      </c>
      <c r="F30" s="5">
        <v>850.72500000000002</v>
      </c>
      <c r="G30" s="5">
        <v>639.56299999999999</v>
      </c>
      <c r="H30" s="5">
        <v>184.74299999999999</v>
      </c>
      <c r="I30" s="5">
        <v>456.22399999999999</v>
      </c>
      <c r="J30" s="5">
        <v>1069.221</v>
      </c>
      <c r="K30" s="5">
        <v>1305.271</v>
      </c>
      <c r="L30" s="5">
        <v>1142.2450000000058</v>
      </c>
      <c r="M30" s="5">
        <v>1101.0999999999999</v>
      </c>
      <c r="N30" s="5">
        <v>258.95012841488074</v>
      </c>
      <c r="O30" s="5">
        <v>218</v>
      </c>
      <c r="P30" s="5">
        <v>299</v>
      </c>
      <c r="Q30" s="5">
        <v>345.80269488320027</v>
      </c>
      <c r="R30" s="5">
        <v>249</v>
      </c>
      <c r="S30" s="5">
        <v>166.6549529879</v>
      </c>
    </row>
    <row r="31" spans="2:20" ht="15" x14ac:dyDescent="0.25">
      <c r="B31" s="10" t="s">
        <v>27</v>
      </c>
      <c r="C31" s="5">
        <f>SUM(C23:C30)</f>
        <v>4460.0559999999996</v>
      </c>
      <c r="D31" s="5">
        <f t="shared" ref="D31:P31" si="3">SUM(D23:D30)</f>
        <v>4375.8060000000005</v>
      </c>
      <c r="E31" s="5">
        <f t="shared" si="3"/>
        <v>6045.625</v>
      </c>
      <c r="F31" s="5">
        <f t="shared" si="3"/>
        <v>7719.0609999999997</v>
      </c>
      <c r="G31" s="5">
        <f t="shared" si="3"/>
        <v>11698.661</v>
      </c>
      <c r="H31" s="5">
        <f t="shared" si="3"/>
        <v>6139.8950000000004</v>
      </c>
      <c r="I31" s="5">
        <f t="shared" si="3"/>
        <v>8350.7479999999996</v>
      </c>
      <c r="J31" s="5">
        <f t="shared" si="3"/>
        <v>11728.556</v>
      </c>
      <c r="K31" s="5">
        <f t="shared" si="3"/>
        <v>12156.592000000001</v>
      </c>
      <c r="L31" s="5">
        <f t="shared" si="3"/>
        <v>10818.000000000007</v>
      </c>
      <c r="M31" s="5">
        <f t="shared" si="3"/>
        <v>10395.699999999999</v>
      </c>
      <c r="N31" s="5">
        <f t="shared" si="3"/>
        <v>8008.3757366763675</v>
      </c>
      <c r="O31" s="5">
        <f t="shared" si="3"/>
        <v>7636</v>
      </c>
      <c r="P31" s="5">
        <f t="shared" si="3"/>
        <v>10065</v>
      </c>
      <c r="Q31" s="5">
        <f t="shared" ref="Q31:S31" si="4">SUM(Q23:Q30)</f>
        <v>12046</v>
      </c>
      <c r="R31" s="5">
        <f t="shared" si="4"/>
        <v>10554</v>
      </c>
      <c r="S31" s="5">
        <f t="shared" si="4"/>
        <v>9245</v>
      </c>
    </row>
    <row r="32" spans="2:20" s="11" customFormat="1" ht="15" x14ac:dyDescent="0.25"/>
    <row r="33" spans="2:20" ht="15" x14ac:dyDescent="0.25">
      <c r="B33" s="9" t="s">
        <v>28</v>
      </c>
      <c r="C33" s="8">
        <v>2004</v>
      </c>
      <c r="D33" s="8">
        <v>2005</v>
      </c>
      <c r="E33" s="8">
        <v>2006</v>
      </c>
      <c r="F33" s="8">
        <v>2007</v>
      </c>
      <c r="G33" s="8">
        <v>2008</v>
      </c>
      <c r="H33" s="8">
        <v>2009</v>
      </c>
      <c r="I33" s="8">
        <v>2010</v>
      </c>
      <c r="J33" s="8">
        <v>2011</v>
      </c>
      <c r="K33" s="8">
        <v>2012</v>
      </c>
      <c r="L33" s="8">
        <v>2013</v>
      </c>
      <c r="M33" s="8">
        <v>2014</v>
      </c>
      <c r="N33" s="8">
        <v>2015</v>
      </c>
      <c r="O33" s="8">
        <v>2016</v>
      </c>
      <c r="P33" s="8">
        <f>$P$4</f>
        <v>2017</v>
      </c>
      <c r="Q33" s="8">
        <f>Q4</f>
        <v>2018</v>
      </c>
      <c r="R33" s="8">
        <f>R4</f>
        <v>2019</v>
      </c>
      <c r="S33" s="8">
        <f>S4</f>
        <v>2020</v>
      </c>
      <c r="T33" s="13"/>
    </row>
    <row r="34" spans="2:20" ht="15" x14ac:dyDescent="0.25">
      <c r="B34" s="10" t="s">
        <v>21</v>
      </c>
      <c r="C34" s="5">
        <v>2424</v>
      </c>
      <c r="D34" s="5">
        <v>2823</v>
      </c>
      <c r="E34" s="5">
        <v>2822.2755419999999</v>
      </c>
      <c r="F34" s="5">
        <v>2856.4640629999999</v>
      </c>
      <c r="G34" s="5">
        <v>3763.7188408900001</v>
      </c>
      <c r="H34" s="5">
        <v>2892</v>
      </c>
      <c r="I34" s="5">
        <v>3704.3907196900086</v>
      </c>
      <c r="J34" s="5">
        <v>4266.7878666500301</v>
      </c>
      <c r="K34" s="5">
        <v>4875.4025309999961</v>
      </c>
      <c r="L34" s="5">
        <v>5787.5991420000155</v>
      </c>
      <c r="M34" s="5">
        <v>6563</v>
      </c>
      <c r="N34" s="5">
        <v>6132.5045019999898</v>
      </c>
      <c r="O34" s="5">
        <v>5946.6451999999763</v>
      </c>
      <c r="P34" s="5">
        <v>6008.6696330000004</v>
      </c>
      <c r="Q34" s="5">
        <v>5772.7172580000015</v>
      </c>
      <c r="R34" s="5">
        <v>6641.9094309999991</v>
      </c>
      <c r="S34" s="5">
        <v>6673.9952199999998</v>
      </c>
    </row>
    <row r="35" spans="2:20" ht="15" x14ac:dyDescent="0.25">
      <c r="B35" s="10" t="s">
        <v>22</v>
      </c>
      <c r="C35" s="5">
        <v>2065.0899999999997</v>
      </c>
      <c r="D35" s="5">
        <v>1484.3280000000002</v>
      </c>
      <c r="E35" s="5">
        <v>1777.4704143720007</v>
      </c>
      <c r="F35" s="5">
        <v>1944.07</v>
      </c>
      <c r="G35" s="5">
        <v>1679.696628117222</v>
      </c>
      <c r="H35" s="5">
        <v>2008.0548320999997</v>
      </c>
      <c r="I35" s="5">
        <v>3038.793895000068</v>
      </c>
      <c r="J35" s="5">
        <v>2865.4850289919323</v>
      </c>
      <c r="K35" s="5">
        <v>2823.880496000007</v>
      </c>
      <c r="L35" s="5">
        <v>2528.8893616652008</v>
      </c>
      <c r="M35" s="5">
        <v>2873</v>
      </c>
      <c r="N35" s="5">
        <v>3489.1446839999967</v>
      </c>
      <c r="O35" s="5">
        <v>3424.3001830000039</v>
      </c>
      <c r="P35" s="5">
        <v>3050.7609929999985</v>
      </c>
      <c r="Q35" s="5">
        <v>3527.7249012952066</v>
      </c>
      <c r="R35" s="5">
        <v>3578.0352179999973</v>
      </c>
      <c r="S35" s="5">
        <v>3127.0312760000006</v>
      </c>
    </row>
    <row r="36" spans="2:20" ht="15" x14ac:dyDescent="0.25">
      <c r="B36" s="10" t="s">
        <v>23</v>
      </c>
      <c r="C36" s="5">
        <v>1210.5700000000002</v>
      </c>
      <c r="D36" s="5">
        <v>1285.3419999999999</v>
      </c>
      <c r="E36" s="5">
        <v>1539.1863370830004</v>
      </c>
      <c r="F36" s="5">
        <v>1778.3459999999998</v>
      </c>
      <c r="G36" s="5">
        <v>1966.6264662533158</v>
      </c>
      <c r="H36" s="5">
        <v>2400.975054999999</v>
      </c>
      <c r="I36" s="5">
        <v>1916.6675339999899</v>
      </c>
      <c r="J36" s="5">
        <v>1605.5402309999877</v>
      </c>
      <c r="K36" s="5">
        <v>1279.7027170000003</v>
      </c>
      <c r="L36" s="5">
        <v>1462.7754160322233</v>
      </c>
      <c r="M36" s="5">
        <v>1007</v>
      </c>
      <c r="N36" s="5">
        <v>1402.7203809999996</v>
      </c>
      <c r="O36" s="5">
        <v>1583.2796629999998</v>
      </c>
      <c r="P36" s="5">
        <v>2220.3709890000009</v>
      </c>
      <c r="Q36" s="5">
        <v>2274.8751761686058</v>
      </c>
      <c r="R36" s="5">
        <v>2307.2535579999994</v>
      </c>
      <c r="S36" s="5">
        <v>2227.6296219999995</v>
      </c>
    </row>
    <row r="37" spans="2:20" ht="15" x14ac:dyDescent="0.25">
      <c r="B37" s="10" t="s">
        <v>24</v>
      </c>
      <c r="C37" s="5">
        <v>1637.8300000000002</v>
      </c>
      <c r="D37" s="5">
        <v>1462.816</v>
      </c>
      <c r="E37" s="5">
        <v>1751.7099735840006</v>
      </c>
      <c r="F37" s="5">
        <v>548.16399999999999</v>
      </c>
      <c r="G37" s="5">
        <v>1107.9195308874914</v>
      </c>
      <c r="H37" s="5">
        <v>665.31768499999987</v>
      </c>
      <c r="I37" s="5">
        <v>1382.8978089999996</v>
      </c>
      <c r="J37" s="5">
        <v>1729.9458946569584</v>
      </c>
      <c r="K37" s="5">
        <v>2184.2176687223964</v>
      </c>
      <c r="L37" s="5">
        <v>2101.6923184281186</v>
      </c>
      <c r="M37" s="5">
        <v>2787</v>
      </c>
      <c r="N37" s="5">
        <v>2370.3849132839505</v>
      </c>
      <c r="O37" s="5">
        <v>2247.9962932557501</v>
      </c>
      <c r="P37" s="5">
        <v>2765.4108568740494</v>
      </c>
      <c r="Q37" s="5">
        <v>3197.8181688937875</v>
      </c>
      <c r="R37" s="5">
        <v>2735.0516883938499</v>
      </c>
      <c r="S37" s="5">
        <v>2464.1045119999999</v>
      </c>
    </row>
    <row r="38" spans="2:20" ht="15" x14ac:dyDescent="0.25">
      <c r="B38" s="10" t="s">
        <v>25</v>
      </c>
      <c r="C38" s="5">
        <v>1495.4099999999999</v>
      </c>
      <c r="D38" s="5">
        <v>387.21600000000007</v>
      </c>
      <c r="E38" s="5">
        <v>463.6879341840002</v>
      </c>
      <c r="F38" s="5">
        <v>1574.3779999999999</v>
      </c>
      <c r="G38" s="5">
        <v>1152.8538389999994</v>
      </c>
      <c r="H38" s="5">
        <v>2327.9008780000004</v>
      </c>
      <c r="I38" s="5">
        <v>1202.0995309999907</v>
      </c>
      <c r="J38" s="5">
        <v>1334.3112640000127</v>
      </c>
      <c r="K38" s="5">
        <v>2412.8053400000026</v>
      </c>
      <c r="L38" s="5">
        <v>1439.595733346925</v>
      </c>
      <c r="M38" s="5">
        <v>456</v>
      </c>
      <c r="N38" s="5">
        <v>625.17715400000213</v>
      </c>
      <c r="O38" s="5">
        <v>621.93178400000545</v>
      </c>
      <c r="P38" s="5">
        <v>537.16907200000378</v>
      </c>
      <c r="Q38" s="5">
        <v>759.74093620458962</v>
      </c>
      <c r="R38" s="5">
        <v>331.40732900000137</v>
      </c>
      <c r="S38" s="5">
        <v>1905.1709069999999</v>
      </c>
    </row>
    <row r="39" spans="2:20" ht="15" x14ac:dyDescent="0.25">
      <c r="B39" s="10" t="s">
        <v>77</v>
      </c>
      <c r="C39" s="5" t="s">
        <v>2</v>
      </c>
      <c r="D39" s="5" t="s">
        <v>2</v>
      </c>
      <c r="E39" s="5" t="s">
        <v>2</v>
      </c>
      <c r="F39" s="5" t="s">
        <v>2</v>
      </c>
      <c r="G39" s="5" t="s">
        <v>2</v>
      </c>
      <c r="H39" s="5" t="s">
        <v>2</v>
      </c>
      <c r="I39" s="5" t="s">
        <v>2</v>
      </c>
      <c r="J39" s="5" t="s">
        <v>2</v>
      </c>
      <c r="K39" s="5" t="s">
        <v>2</v>
      </c>
      <c r="L39" s="5" t="s">
        <v>2</v>
      </c>
      <c r="M39" s="5" t="s">
        <v>2</v>
      </c>
      <c r="N39" s="5">
        <v>999.4577613259703</v>
      </c>
      <c r="O39" s="5">
        <v>901.61426378519491</v>
      </c>
      <c r="P39" s="5">
        <v>689.27175539477287</v>
      </c>
      <c r="Q39" s="5">
        <v>944.17635399999949</v>
      </c>
      <c r="R39" s="5">
        <v>507.99304300000006</v>
      </c>
      <c r="S39" s="5">
        <v>411.51767139999998</v>
      </c>
    </row>
    <row r="40" spans="2:20" ht="15" x14ac:dyDescent="0.25">
      <c r="B40" s="10" t="s">
        <v>78</v>
      </c>
      <c r="C40" s="5" t="s">
        <v>2</v>
      </c>
      <c r="D40" s="5" t="s">
        <v>2</v>
      </c>
      <c r="E40" s="5" t="s">
        <v>2</v>
      </c>
      <c r="F40" s="5" t="s">
        <v>2</v>
      </c>
      <c r="G40" s="5" t="s">
        <v>2</v>
      </c>
      <c r="H40" s="5" t="s">
        <v>2</v>
      </c>
      <c r="I40" s="5" t="s">
        <v>2</v>
      </c>
      <c r="J40" s="5" t="s">
        <v>2</v>
      </c>
      <c r="K40" s="5" t="s">
        <v>2</v>
      </c>
      <c r="L40" s="5" t="s">
        <v>2</v>
      </c>
      <c r="M40" s="5" t="s">
        <v>2</v>
      </c>
      <c r="N40" s="5">
        <v>249.86444033149257</v>
      </c>
      <c r="O40" s="5">
        <v>669.18203558031087</v>
      </c>
      <c r="P40" s="5">
        <v>701.24397050310176</v>
      </c>
      <c r="Q40" s="5">
        <v>430.21984600000002</v>
      </c>
      <c r="R40" s="5">
        <v>432.95845200000019</v>
      </c>
      <c r="S40" s="5">
        <v>403.94036699999998</v>
      </c>
    </row>
    <row r="41" spans="2:20" ht="15" x14ac:dyDescent="0.25">
      <c r="B41" s="10" t="s">
        <v>26</v>
      </c>
      <c r="C41" s="5">
        <v>712.10000000000082</v>
      </c>
      <c r="D41" s="5">
        <v>758.29799999999977</v>
      </c>
      <c r="E41" s="5">
        <v>908.05553777700015</v>
      </c>
      <c r="F41" s="5">
        <v>529.04200000000003</v>
      </c>
      <c r="G41" s="5">
        <v>588.83676832946298</v>
      </c>
      <c r="H41" s="5">
        <v>305.11143440000001</v>
      </c>
      <c r="I41" s="5">
        <v>485.87289924999061</v>
      </c>
      <c r="J41" s="5">
        <v>1037.7783031999888</v>
      </c>
      <c r="K41" s="5">
        <v>1607.911075999998</v>
      </c>
      <c r="L41" s="5">
        <v>1507.7433513794072</v>
      </c>
      <c r="M41" s="5">
        <v>1461</v>
      </c>
      <c r="N41" s="5">
        <v>559.69634634254339</v>
      </c>
      <c r="O41" s="5">
        <v>530.08819663450151</v>
      </c>
      <c r="P41" s="5">
        <v>496.79436173212093</v>
      </c>
      <c r="Q41" s="5">
        <v>683.48728495341061</v>
      </c>
      <c r="R41" s="5">
        <v>534.47560799999951</v>
      </c>
      <c r="S41" s="5">
        <v>306.89605500000005</v>
      </c>
    </row>
    <row r="42" spans="2:20" ht="15" x14ac:dyDescent="0.25">
      <c r="B42" s="10" t="s">
        <v>27</v>
      </c>
      <c r="C42" s="5">
        <f>SUM(C34:C41)</f>
        <v>9545</v>
      </c>
      <c r="D42" s="5">
        <f t="shared" ref="D42:O42" si="5">SUM(D34:D41)</f>
        <v>8201</v>
      </c>
      <c r="E42" s="5">
        <f t="shared" si="5"/>
        <v>9262.3857390000012</v>
      </c>
      <c r="F42" s="5">
        <f t="shared" si="5"/>
        <v>9230.4640629999994</v>
      </c>
      <c r="G42" s="5">
        <f t="shared" si="5"/>
        <v>10259.652073477493</v>
      </c>
      <c r="H42" s="5">
        <f t="shared" si="5"/>
        <v>10599.3598845</v>
      </c>
      <c r="I42" s="5">
        <f t="shared" si="5"/>
        <v>11730.722387940048</v>
      </c>
      <c r="J42" s="5">
        <f t="shared" si="5"/>
        <v>12839.84858849891</v>
      </c>
      <c r="K42" s="5">
        <f t="shared" si="5"/>
        <v>15183.919828722401</v>
      </c>
      <c r="L42" s="5">
        <f t="shared" si="5"/>
        <v>14828.295322851891</v>
      </c>
      <c r="M42" s="5">
        <f t="shared" si="5"/>
        <v>15147</v>
      </c>
      <c r="N42" s="5">
        <f t="shared" si="5"/>
        <v>15828.950182283945</v>
      </c>
      <c r="O42" s="5">
        <f t="shared" si="5"/>
        <v>15925.037619255743</v>
      </c>
      <c r="P42" s="5">
        <f>P20</f>
        <v>16469.34458779906</v>
      </c>
      <c r="Q42" s="5">
        <f>Q20</f>
        <v>17590.765296515598</v>
      </c>
      <c r="R42" s="5">
        <f t="shared" ref="R42:S42" si="6">SUM(R34:R41)</f>
        <v>17069.084327393852</v>
      </c>
      <c r="S42" s="5">
        <f t="shared" si="6"/>
        <v>17520.285630400002</v>
      </c>
    </row>
    <row r="43" spans="2:20" s="11" customFormat="1" ht="15" x14ac:dyDescent="0.25"/>
    <row r="44" spans="2:20" ht="15" x14ac:dyDescent="0.25">
      <c r="B44" s="9" t="s">
        <v>14</v>
      </c>
      <c r="C44" s="8">
        <v>2004</v>
      </c>
      <c r="D44" s="8">
        <v>2005</v>
      </c>
      <c r="E44" s="8">
        <v>2006</v>
      </c>
      <c r="F44" s="8">
        <v>2007</v>
      </c>
      <c r="G44" s="8">
        <v>2008</v>
      </c>
      <c r="H44" s="8">
        <v>2009</v>
      </c>
      <c r="I44" s="8">
        <v>2010</v>
      </c>
      <c r="J44" s="8">
        <v>2011</v>
      </c>
      <c r="K44" s="8">
        <v>2012</v>
      </c>
      <c r="L44" s="8">
        <v>2013</v>
      </c>
      <c r="M44" s="8">
        <v>2014</v>
      </c>
      <c r="N44" s="8">
        <v>2015</v>
      </c>
      <c r="O44" s="8">
        <v>2016</v>
      </c>
      <c r="P44" s="8">
        <f>$P$4</f>
        <v>2017</v>
      </c>
      <c r="Q44" s="8">
        <f>Q4</f>
        <v>2018</v>
      </c>
      <c r="R44" s="8">
        <f>R4</f>
        <v>2019</v>
      </c>
      <c r="S44" s="8">
        <f>S4</f>
        <v>2020</v>
      </c>
    </row>
    <row r="45" spans="2:20" ht="15" x14ac:dyDescent="0.25">
      <c r="B45" s="10" t="s">
        <v>30</v>
      </c>
      <c r="C45" s="15">
        <v>52.545999999999999</v>
      </c>
      <c r="D45" s="15">
        <v>52.460999999999999</v>
      </c>
      <c r="E45" s="15">
        <v>70.8</v>
      </c>
      <c r="F45" s="15">
        <v>60.2</v>
      </c>
      <c r="G45" s="15">
        <v>70.099999999999994</v>
      </c>
      <c r="H45" s="15">
        <v>62.8</v>
      </c>
      <c r="I45" s="15">
        <v>59.4</v>
      </c>
      <c r="J45" s="15">
        <v>60</v>
      </c>
      <c r="K45" s="15">
        <v>62.5</v>
      </c>
      <c r="L45" s="15">
        <v>62.1</v>
      </c>
      <c r="M45" s="15">
        <v>60.1</v>
      </c>
      <c r="N45" s="15">
        <v>56.7</v>
      </c>
      <c r="O45" s="15">
        <v>54</v>
      </c>
      <c r="P45" s="15">
        <v>53.191183114217203</v>
      </c>
      <c r="Q45" s="15">
        <v>53.336895570494121</v>
      </c>
      <c r="R45" s="15">
        <v>52.820768968480401</v>
      </c>
      <c r="S45" s="15" t="s">
        <v>2</v>
      </c>
    </row>
    <row r="46" spans="2:20" ht="15" x14ac:dyDescent="0.25">
      <c r="B46" s="10" t="s">
        <v>31</v>
      </c>
      <c r="C46" s="15">
        <v>39.433</v>
      </c>
      <c r="D46" s="15">
        <v>38.798000000000002</v>
      </c>
      <c r="E46" s="15">
        <v>37.485999999999997</v>
      </c>
      <c r="F46" s="15">
        <v>34.630000000000003</v>
      </c>
      <c r="G46" s="15">
        <v>34.242416666666664</v>
      </c>
      <c r="H46" s="15">
        <v>31.665833333333332</v>
      </c>
      <c r="I46" s="15">
        <v>30.127416666666669</v>
      </c>
      <c r="J46" s="15">
        <v>29.623000000000001</v>
      </c>
      <c r="K46" s="15">
        <v>30.004999999999999</v>
      </c>
      <c r="L46" s="15">
        <v>29.491</v>
      </c>
      <c r="M46" s="15">
        <v>28.73</v>
      </c>
      <c r="N46" s="15">
        <v>27.800999999999998</v>
      </c>
      <c r="O46" s="15">
        <v>26.937249999999999</v>
      </c>
      <c r="P46" s="15">
        <v>26.292408333333299</v>
      </c>
      <c r="Q46" s="15">
        <v>26.468499999999999</v>
      </c>
      <c r="R46" s="15">
        <v>26.782499999999999</v>
      </c>
      <c r="S46" s="15" t="s">
        <v>2</v>
      </c>
    </row>
    <row r="47" spans="2:20" ht="15" x14ac:dyDescent="0.25">
      <c r="B47" s="10" t="s">
        <v>32</v>
      </c>
      <c r="C47" s="14">
        <f t="shared" ref="C47:N47" si="7">C18/C45</f>
        <v>173.61549880105051</v>
      </c>
      <c r="D47" s="14">
        <f t="shared" si="7"/>
        <v>161.41705266769603</v>
      </c>
      <c r="E47" s="14">
        <f t="shared" si="7"/>
        <v>128.88700564971754</v>
      </c>
      <c r="F47" s="14">
        <f t="shared" si="7"/>
        <v>180.07308970099666</v>
      </c>
      <c r="G47" s="14">
        <f t="shared" si="7"/>
        <v>156.27674750356636</v>
      </c>
      <c r="H47" s="14">
        <f t="shared" si="7"/>
        <v>169.01273885350318</v>
      </c>
      <c r="I47" s="14">
        <f t="shared" si="7"/>
        <v>194.34412842390574</v>
      </c>
      <c r="J47" s="14">
        <f t="shared" si="7"/>
        <v>201.86106123985167</v>
      </c>
      <c r="K47" s="14">
        <f t="shared" si="7"/>
        <v>238.76809299900802</v>
      </c>
      <c r="L47" s="14">
        <f t="shared" si="7"/>
        <v>249.09022541723036</v>
      </c>
      <c r="M47" s="14">
        <f t="shared" si="7"/>
        <v>268.02826249603743</v>
      </c>
      <c r="N47" s="14">
        <f t="shared" si="7"/>
        <v>283.24357615405995</v>
      </c>
      <c r="O47" s="14">
        <f>O18/O45</f>
        <v>308.17439653201581</v>
      </c>
      <c r="P47" s="14">
        <f>P18/P45</f>
        <v>321.02620327214919</v>
      </c>
      <c r="Q47" s="14">
        <f>Q18/Q45</f>
        <v>327.97818585530752</v>
      </c>
      <c r="R47" s="14">
        <f>R18/R45</f>
        <v>297.15676242538837</v>
      </c>
      <c r="S47" s="14" t="s">
        <v>2</v>
      </c>
    </row>
    <row r="48" spans="2:20" ht="15" x14ac:dyDescent="0.25">
      <c r="B48" s="10" t="s">
        <v>29</v>
      </c>
      <c r="C48" s="14">
        <v>231.34937742499935</v>
      </c>
      <c r="D48" s="14">
        <v>218.26125057992681</v>
      </c>
      <c r="E48" s="14">
        <v>243.42954703089157</v>
      </c>
      <c r="F48" s="14">
        <v>261.51757204735782</v>
      </c>
      <c r="G48" s="14">
        <v>248.63899306172416</v>
      </c>
      <c r="H48" s="14">
        <v>268.6491749782889</v>
      </c>
      <c r="I48" s="14">
        <v>308.29062122264048</v>
      </c>
      <c r="J48" s="14">
        <v>329.46897339904808</v>
      </c>
      <c r="K48" s="14">
        <v>406.065655724046</v>
      </c>
      <c r="L48" s="14">
        <v>420.4672611983317</v>
      </c>
      <c r="M48" s="14">
        <v>437.03445875391577</v>
      </c>
      <c r="N48" s="14">
        <v>463.36462717168445</v>
      </c>
      <c r="O48" s="14">
        <v>482.04623708804723</v>
      </c>
      <c r="P48" s="14">
        <v>501.96412290112966</v>
      </c>
      <c r="Q48" s="14">
        <v>503.3330745981072</v>
      </c>
      <c r="R48" s="14">
        <v>448.48683162512833</v>
      </c>
      <c r="S48" s="14" t="s">
        <v>2</v>
      </c>
    </row>
    <row r="49" spans="2:21" ht="15" x14ac:dyDescent="0.25">
      <c r="B49" s="10" t="s">
        <v>87</v>
      </c>
      <c r="C49" s="4" t="s">
        <v>2</v>
      </c>
      <c r="D49" s="4" t="s">
        <v>2</v>
      </c>
      <c r="E49" s="4" t="s">
        <v>2</v>
      </c>
      <c r="F49" s="4" t="s">
        <v>2</v>
      </c>
      <c r="G49" s="4" t="s">
        <v>2</v>
      </c>
      <c r="H49" s="4" t="s">
        <v>2</v>
      </c>
      <c r="I49" s="4" t="s">
        <v>2</v>
      </c>
      <c r="J49" s="4" t="s">
        <v>2</v>
      </c>
      <c r="K49" s="4" t="s">
        <v>2</v>
      </c>
      <c r="L49" s="4">
        <v>1.96</v>
      </c>
      <c r="M49" s="4">
        <v>1.6</v>
      </c>
      <c r="N49" s="4">
        <v>1.1499999999999999</v>
      </c>
      <c r="O49" s="4">
        <v>0.85</v>
      </c>
      <c r="P49" s="4">
        <v>1.1200000000000001</v>
      </c>
      <c r="Q49" s="4">
        <v>0.77</v>
      </c>
      <c r="R49" s="4">
        <v>0.86</v>
      </c>
      <c r="S49" s="4" t="s">
        <v>2</v>
      </c>
    </row>
    <row r="50" spans="2:21" ht="15" x14ac:dyDescent="0.25">
      <c r="B50" s="10" t="s">
        <v>88</v>
      </c>
      <c r="C50" s="4" t="s">
        <v>2</v>
      </c>
      <c r="D50" s="4" t="s">
        <v>2</v>
      </c>
      <c r="E50" s="4" t="s">
        <v>2</v>
      </c>
      <c r="F50" s="4">
        <v>37</v>
      </c>
      <c r="G50" s="4">
        <v>30.5</v>
      </c>
      <c r="H50" s="4">
        <v>30.4</v>
      </c>
      <c r="I50" s="4">
        <v>28.5</v>
      </c>
      <c r="J50" s="4">
        <v>26.1</v>
      </c>
      <c r="K50" s="4">
        <v>22.6</v>
      </c>
      <c r="L50" s="4">
        <v>21.9</v>
      </c>
      <c r="M50" s="4">
        <v>21.1</v>
      </c>
      <c r="N50" s="4">
        <v>20.9</v>
      </c>
      <c r="O50" s="4">
        <v>20.8</v>
      </c>
      <c r="P50" s="15">
        <v>20.478092019320648</v>
      </c>
      <c r="Q50" s="15">
        <v>19.83244691180354</v>
      </c>
      <c r="R50" s="15">
        <v>21.258759433196513</v>
      </c>
      <c r="S50" s="15" t="s">
        <v>2</v>
      </c>
    </row>
    <row r="51" spans="2:21" ht="15" x14ac:dyDescent="0.25">
      <c r="B51" s="10" t="s">
        <v>89</v>
      </c>
      <c r="C51" s="4" t="s">
        <v>2</v>
      </c>
      <c r="D51" s="4" t="s">
        <v>2</v>
      </c>
      <c r="E51" s="4" t="s">
        <v>2</v>
      </c>
      <c r="F51" s="4" t="s">
        <v>2</v>
      </c>
      <c r="G51" s="4" t="s">
        <v>2</v>
      </c>
      <c r="H51" s="4" t="s">
        <v>2</v>
      </c>
      <c r="I51" s="4" t="s">
        <v>2</v>
      </c>
      <c r="J51" s="4" t="s">
        <v>2</v>
      </c>
      <c r="K51" s="4" t="s">
        <v>2</v>
      </c>
      <c r="L51" s="4" t="s">
        <v>2</v>
      </c>
      <c r="M51" s="15">
        <v>20.092505062127771</v>
      </c>
      <c r="N51" s="15">
        <v>20.138263645974469</v>
      </c>
      <c r="O51" s="15">
        <v>19.974536033348283</v>
      </c>
      <c r="P51" s="15">
        <v>19.547516565465823</v>
      </c>
      <c r="Q51" s="15">
        <v>18.949780496716905</v>
      </c>
      <c r="R51" s="15">
        <v>20.194746560876972</v>
      </c>
      <c r="S51" s="15" t="s">
        <v>2</v>
      </c>
    </row>
    <row r="52" spans="2:21" s="11" customFormat="1" ht="15" x14ac:dyDescent="0.25">
      <c r="R52" s="20"/>
      <c r="S52" s="20"/>
    </row>
    <row r="53" spans="2:21" s="11" customFormat="1" ht="38.25" x14ac:dyDescent="0.25">
      <c r="B53" s="12" t="s">
        <v>16</v>
      </c>
    </row>
    <row r="54" spans="2:21" s="11" customFormat="1" ht="15" x14ac:dyDescent="0.25">
      <c r="B54" s="12" t="s">
        <v>17</v>
      </c>
    </row>
    <row r="55" spans="2:21" s="11" customFormat="1" ht="15" x14ac:dyDescent="0.25"/>
    <row r="56" spans="2:21" ht="15" hidden="1" x14ac:dyDescent="0.25">
      <c r="C56" s="2"/>
      <c r="D56" s="2"/>
      <c r="E56" s="2"/>
      <c r="F56" s="2"/>
      <c r="G56" s="2"/>
      <c r="H56" s="2"/>
      <c r="I56" s="2"/>
      <c r="R56" s="11"/>
      <c r="S56" s="11"/>
    </row>
    <row r="57" spans="2:21" ht="15" hidden="1" x14ac:dyDescent="0.25">
      <c r="C57" s="1"/>
      <c r="D57" s="1"/>
      <c r="E57" s="1"/>
      <c r="F57" s="1"/>
    </row>
    <row r="58" spans="2:21" ht="15" hidden="1" x14ac:dyDescent="0.25">
      <c r="C58" s="3"/>
      <c r="D58" s="3"/>
      <c r="E58" s="3"/>
      <c r="F58" s="3"/>
      <c r="G58" s="3"/>
      <c r="H58" s="3"/>
      <c r="I58" s="3"/>
    </row>
    <row r="59" spans="2:21" ht="15" hidden="1" x14ac:dyDescent="0.25"/>
    <row r="60" spans="2:21" ht="15" hidden="1" x14ac:dyDescent="0.25"/>
    <row r="61" spans="2:21" s="11" customFormat="1" ht="15" hidden="1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U61"/>
    </row>
    <row r="62" spans="2:21" ht="0" hidden="1" customHeight="1" x14ac:dyDescent="0.25"/>
  </sheetData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D53"/>
  <sheetViews>
    <sheetView zoomScale="85" zoomScaleNormal="85" workbookViewId="0">
      <pane xSplit="2" topLeftCell="AG1" activePane="topRight" state="frozen"/>
      <selection pane="topRight"/>
    </sheetView>
  </sheetViews>
  <sheetFormatPr defaultColWidth="0" defaultRowHeight="0" customHeight="1" zeroHeight="1" x14ac:dyDescent="0.25"/>
  <cols>
    <col min="1" max="1" width="0.85546875" style="11" customWidth="1"/>
    <col min="2" max="2" width="53.42578125" bestFit="1" customWidth="1"/>
    <col min="3" max="54" width="9.140625" customWidth="1"/>
    <col min="55" max="55" width="1.140625" style="11" customWidth="1"/>
    <col min="56" max="16384" width="9.140625" hidden="1"/>
  </cols>
  <sheetData>
    <row r="1" spans="2:54" s="11" customFormat="1" ht="3.75" customHeight="1" x14ac:dyDescent="0.25"/>
    <row r="2" spans="2:54" s="11" customFormat="1" ht="33" customHeight="1" x14ac:dyDescent="0.25">
      <c r="B2"/>
    </row>
    <row r="3" spans="2:54" s="11" customFormat="1" ht="3.75" customHeight="1" x14ac:dyDescent="0.25"/>
    <row r="4" spans="2:54" ht="15" x14ac:dyDescent="0.25">
      <c r="B4" s="9" t="s">
        <v>15</v>
      </c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8" t="s">
        <v>40</v>
      </c>
      <c r="J4" s="8" t="s">
        <v>41</v>
      </c>
      <c r="K4" s="8" t="s">
        <v>42</v>
      </c>
      <c r="L4" s="8" t="s">
        <v>43</v>
      </c>
      <c r="M4" s="8" t="s">
        <v>44</v>
      </c>
      <c r="N4" s="8" t="s">
        <v>45</v>
      </c>
      <c r="O4" s="8" t="s">
        <v>46</v>
      </c>
      <c r="P4" s="8" t="s">
        <v>47</v>
      </c>
      <c r="Q4" s="8" t="s">
        <v>48</v>
      </c>
      <c r="R4" s="8" t="s">
        <v>49</v>
      </c>
      <c r="S4" s="8" t="s">
        <v>50</v>
      </c>
      <c r="T4" s="8" t="s">
        <v>51</v>
      </c>
      <c r="U4" s="8" t="s">
        <v>52</v>
      </c>
      <c r="V4" s="8" t="s">
        <v>53</v>
      </c>
      <c r="W4" s="8" t="s">
        <v>54</v>
      </c>
      <c r="X4" s="8" t="s">
        <v>55</v>
      </c>
      <c r="Y4" s="8" t="s">
        <v>56</v>
      </c>
      <c r="Z4" s="8" t="s">
        <v>57</v>
      </c>
      <c r="AA4" s="8" t="s">
        <v>58</v>
      </c>
      <c r="AB4" s="8" t="s">
        <v>59</v>
      </c>
      <c r="AC4" s="8" t="s">
        <v>60</v>
      </c>
      <c r="AD4" s="8" t="s">
        <v>61</v>
      </c>
      <c r="AE4" s="8" t="s">
        <v>62</v>
      </c>
      <c r="AF4" s="8" t="s">
        <v>63</v>
      </c>
      <c r="AG4" s="8" t="s">
        <v>64</v>
      </c>
      <c r="AH4" s="8" t="s">
        <v>65</v>
      </c>
      <c r="AI4" s="8" t="s">
        <v>66</v>
      </c>
      <c r="AJ4" s="8" t="s">
        <v>67</v>
      </c>
      <c r="AK4" s="8" t="s">
        <v>68</v>
      </c>
      <c r="AL4" s="8" t="s">
        <v>69</v>
      </c>
      <c r="AM4" s="8" t="s">
        <v>70</v>
      </c>
      <c r="AN4" s="8" t="s">
        <v>71</v>
      </c>
      <c r="AO4" s="8" t="s">
        <v>72</v>
      </c>
      <c r="AP4" s="8" t="s">
        <v>73</v>
      </c>
      <c r="AQ4" s="8" t="s">
        <v>76</v>
      </c>
      <c r="AR4" s="8" t="s">
        <v>79</v>
      </c>
      <c r="AS4" s="8" t="s">
        <v>80</v>
      </c>
      <c r="AT4" s="8" t="s">
        <v>81</v>
      </c>
      <c r="AU4" s="8" t="s">
        <v>82</v>
      </c>
      <c r="AV4" s="8" t="s">
        <v>83</v>
      </c>
      <c r="AW4" s="8" t="s">
        <v>84</v>
      </c>
      <c r="AX4" s="8" t="s">
        <v>85</v>
      </c>
      <c r="AY4" s="8" t="s">
        <v>86</v>
      </c>
      <c r="AZ4" s="8" t="s">
        <v>90</v>
      </c>
      <c r="BA4" s="8" t="s">
        <v>91</v>
      </c>
      <c r="BB4" s="8" t="s">
        <v>92</v>
      </c>
    </row>
    <row r="5" spans="2:54" ht="15" x14ac:dyDescent="0.25">
      <c r="B5" s="10" t="s">
        <v>3</v>
      </c>
      <c r="C5" s="5">
        <v>2353.2600000000002</v>
      </c>
      <c r="D5" s="5">
        <v>3530.3560000000002</v>
      </c>
      <c r="E5" s="5">
        <v>3756.2710000000002</v>
      </c>
      <c r="F5" s="5">
        <v>2058.7739999999999</v>
      </c>
      <c r="G5" s="5">
        <v>1293.326</v>
      </c>
      <c r="H5" s="5">
        <v>1292.9349999999999</v>
      </c>
      <c r="I5" s="5">
        <v>1739.07</v>
      </c>
      <c r="J5" s="5">
        <v>1814.5640000000001</v>
      </c>
      <c r="K5" s="5">
        <v>1697.442</v>
      </c>
      <c r="L5" s="5">
        <v>2155.6860000000001</v>
      </c>
      <c r="M5" s="5">
        <v>2231.5079999999998</v>
      </c>
      <c r="N5" s="5">
        <v>2266.1120000000001</v>
      </c>
      <c r="O5" s="5">
        <v>2358.8780000000002</v>
      </c>
      <c r="P5" s="5">
        <v>2982.2669999999998</v>
      </c>
      <c r="Q5" s="5">
        <v>3333.9720000000002</v>
      </c>
      <c r="R5" s="5">
        <v>3053.4389999999999</v>
      </c>
      <c r="S5" s="5">
        <v>3094.3409999999999</v>
      </c>
      <c r="T5" s="5">
        <v>3257.143</v>
      </c>
      <c r="U5" s="5">
        <v>3002.1819999999998</v>
      </c>
      <c r="V5" s="5">
        <v>2802.9259999999999</v>
      </c>
      <c r="W5" s="5">
        <v>2855.8220000000001</v>
      </c>
      <c r="X5" s="5">
        <v>2829.2020000000002</v>
      </c>
      <c r="Y5" s="5">
        <v>2719.6509999999998</v>
      </c>
      <c r="Z5" s="5">
        <v>2504.7669999999998</v>
      </c>
      <c r="AA5" s="5">
        <v>2637.8</v>
      </c>
      <c r="AB5" s="5">
        <v>2808.2</v>
      </c>
      <c r="AC5" s="5">
        <v>2607</v>
      </c>
      <c r="AD5" s="5">
        <v>2342.7000000000007</v>
      </c>
      <c r="AE5" s="5">
        <v>2215.6999999999998</v>
      </c>
      <c r="AF5" s="5">
        <v>2140</v>
      </c>
      <c r="AG5" s="5">
        <v>2015.5</v>
      </c>
      <c r="AH5" s="5">
        <v>1637.0999999999995</v>
      </c>
      <c r="AI5" s="5">
        <v>1577</v>
      </c>
      <c r="AJ5" s="5">
        <v>1869</v>
      </c>
      <c r="AK5" s="5">
        <v>2225</v>
      </c>
      <c r="AL5" s="5">
        <v>1965.4000000000005</v>
      </c>
      <c r="AM5" s="5">
        <v>2156</v>
      </c>
      <c r="AN5" s="5">
        <v>2544</v>
      </c>
      <c r="AO5" s="5">
        <v>2551</v>
      </c>
      <c r="AP5" s="5">
        <v>2815</v>
      </c>
      <c r="AQ5" s="5">
        <v>2794</v>
      </c>
      <c r="AR5" s="5">
        <v>3112</v>
      </c>
      <c r="AS5" s="5">
        <v>3127</v>
      </c>
      <c r="AT5" s="5">
        <v>3013</v>
      </c>
      <c r="AU5" s="5">
        <v>2869</v>
      </c>
      <c r="AV5" s="5">
        <v>2797</v>
      </c>
      <c r="AW5" s="5">
        <v>2576</v>
      </c>
      <c r="AX5" s="5">
        <v>2312</v>
      </c>
      <c r="AY5" s="5">
        <v>2457</v>
      </c>
      <c r="AZ5" s="5">
        <v>2174</v>
      </c>
      <c r="BA5" s="5">
        <v>2229</v>
      </c>
      <c r="BB5" s="5">
        <v>2385</v>
      </c>
    </row>
    <row r="6" spans="2:54" ht="15" x14ac:dyDescent="0.25">
      <c r="B6" s="10" t="s">
        <v>10</v>
      </c>
      <c r="C6" s="5">
        <v>617.72400000000005</v>
      </c>
      <c r="D6" s="5">
        <v>913.09199999999998</v>
      </c>
      <c r="E6" s="5">
        <v>1228.5530000000001</v>
      </c>
      <c r="F6" s="5">
        <v>-480.62799999999999</v>
      </c>
      <c r="G6" s="5">
        <v>-193.821</v>
      </c>
      <c r="H6" s="5">
        <v>-49.1</v>
      </c>
      <c r="I6" s="5">
        <v>163.798</v>
      </c>
      <c r="J6" s="5">
        <v>294.178</v>
      </c>
      <c r="K6" s="5">
        <v>131.55099999999999</v>
      </c>
      <c r="L6" s="5">
        <v>458.51400000000001</v>
      </c>
      <c r="M6" s="5">
        <v>516.43100000000004</v>
      </c>
      <c r="N6" s="5">
        <v>148.547</v>
      </c>
      <c r="O6" s="5">
        <v>392.375</v>
      </c>
      <c r="P6" s="5">
        <v>587.03</v>
      </c>
      <c r="Q6" s="5">
        <v>224.75800000000001</v>
      </c>
      <c r="R6" s="5">
        <v>153.43100000000001</v>
      </c>
      <c r="S6" s="5">
        <v>172.904</v>
      </c>
      <c r="T6" s="5">
        <v>277.67899999999997</v>
      </c>
      <c r="U6" s="5">
        <v>166.83799999999999</v>
      </c>
      <c r="V6" s="5">
        <v>-21.616</v>
      </c>
      <c r="W6" s="5">
        <v>37.898000000000003</v>
      </c>
      <c r="X6" s="5">
        <v>33.698999999999998</v>
      </c>
      <c r="Y6" s="5">
        <v>137.67500000000001</v>
      </c>
      <c r="Z6" s="5">
        <v>-20.532</v>
      </c>
      <c r="AA6" s="5">
        <v>189.10000000000019</v>
      </c>
      <c r="AB6" s="5">
        <v>165.39999999999969</v>
      </c>
      <c r="AC6" s="5">
        <v>323.10000000000002</v>
      </c>
      <c r="AD6" s="5">
        <v>94.900000000000318</v>
      </c>
      <c r="AE6" s="5">
        <v>320.39999999999958</v>
      </c>
      <c r="AF6" s="5">
        <v>161.50000000000006</v>
      </c>
      <c r="AG6" s="5">
        <v>409.50000000000045</v>
      </c>
      <c r="AH6" s="5">
        <v>75.999999999999659</v>
      </c>
      <c r="AI6" s="5">
        <v>55</v>
      </c>
      <c r="AJ6" s="5">
        <v>186</v>
      </c>
      <c r="AK6" s="5">
        <v>386</v>
      </c>
      <c r="AL6" s="5">
        <v>308.10000000000105</v>
      </c>
      <c r="AM6" s="5">
        <v>322</v>
      </c>
      <c r="AN6" s="5">
        <v>342</v>
      </c>
      <c r="AO6" s="5">
        <v>357</v>
      </c>
      <c r="AP6" s="5">
        <v>428</v>
      </c>
      <c r="AQ6" s="5">
        <v>502</v>
      </c>
      <c r="AR6" s="5">
        <v>581</v>
      </c>
      <c r="AS6" s="5">
        <v>646</v>
      </c>
      <c r="AT6" s="5">
        <v>509</v>
      </c>
      <c r="AU6" s="5">
        <v>382</v>
      </c>
      <c r="AV6" s="5">
        <v>414</v>
      </c>
      <c r="AW6" s="5">
        <v>343</v>
      </c>
      <c r="AX6" s="5">
        <v>200</v>
      </c>
      <c r="AY6" s="5">
        <v>289</v>
      </c>
      <c r="AZ6" s="5">
        <v>77</v>
      </c>
      <c r="BA6" s="5">
        <v>312</v>
      </c>
      <c r="BB6" s="5">
        <v>558</v>
      </c>
    </row>
    <row r="7" spans="2:54" ht="15" x14ac:dyDescent="0.25">
      <c r="B7" s="10" t="s">
        <v>0</v>
      </c>
      <c r="C7" s="5">
        <v>895.76599999999996</v>
      </c>
      <c r="D7" s="5">
        <v>1419.8340000000001</v>
      </c>
      <c r="E7" s="5">
        <v>1844.519</v>
      </c>
      <c r="F7" s="5">
        <v>528.58399999999995</v>
      </c>
      <c r="G7" s="5">
        <v>195.71600000000001</v>
      </c>
      <c r="H7" s="5">
        <v>231.59</v>
      </c>
      <c r="I7" s="5">
        <v>465.92399999999998</v>
      </c>
      <c r="J7" s="5">
        <v>520.47</v>
      </c>
      <c r="K7" s="5">
        <v>387.45499999999998</v>
      </c>
      <c r="L7" s="5">
        <v>749.58600000000001</v>
      </c>
      <c r="M7" s="5">
        <v>680.55700000000002</v>
      </c>
      <c r="N7" s="5">
        <v>504.589</v>
      </c>
      <c r="O7" s="5">
        <v>587.45299999999997</v>
      </c>
      <c r="P7" s="5">
        <v>823.70100000000002</v>
      </c>
      <c r="Q7" s="5">
        <v>472.30599999999998</v>
      </c>
      <c r="R7" s="5">
        <v>370.92599999999999</v>
      </c>
      <c r="S7" s="5">
        <v>432.161</v>
      </c>
      <c r="T7" s="5">
        <v>595.87900000000002</v>
      </c>
      <c r="U7" s="5">
        <v>482.89299999999997</v>
      </c>
      <c r="V7" s="5">
        <v>389.55700000000002</v>
      </c>
      <c r="W7" s="5">
        <v>318.08199999999999</v>
      </c>
      <c r="X7" s="5">
        <v>399.673</v>
      </c>
      <c r="Y7" s="5">
        <v>378.51400000000001</v>
      </c>
      <c r="Z7" s="5">
        <v>409.06299999999999</v>
      </c>
      <c r="AA7" s="5">
        <v>473.30000000000007</v>
      </c>
      <c r="AB7" s="5">
        <v>595.19999999999948</v>
      </c>
      <c r="AC7" s="5">
        <v>675.1</v>
      </c>
      <c r="AD7" s="5">
        <v>637.80000000000109</v>
      </c>
      <c r="AE7" s="5">
        <v>640.89999999999986</v>
      </c>
      <c r="AF7" s="5">
        <v>478.8</v>
      </c>
      <c r="AG7" s="5">
        <v>507.80000000000018</v>
      </c>
      <c r="AH7" s="5">
        <v>315.5</v>
      </c>
      <c r="AI7" s="5">
        <v>289</v>
      </c>
      <c r="AJ7" s="5">
        <v>460</v>
      </c>
      <c r="AK7" s="5">
        <v>674</v>
      </c>
      <c r="AL7" s="5">
        <v>517.80000000000018</v>
      </c>
      <c r="AM7" s="5">
        <v>618</v>
      </c>
      <c r="AN7" s="5">
        <v>603</v>
      </c>
      <c r="AO7" s="5">
        <v>648</v>
      </c>
      <c r="AP7" s="5">
        <v>786</v>
      </c>
      <c r="AQ7" s="5">
        <v>812</v>
      </c>
      <c r="AR7" s="5">
        <v>915</v>
      </c>
      <c r="AS7" s="5">
        <v>1015</v>
      </c>
      <c r="AT7" s="5">
        <v>847</v>
      </c>
      <c r="AU7" s="5">
        <v>695</v>
      </c>
      <c r="AV7" s="5">
        <v>735</v>
      </c>
      <c r="AW7" s="5">
        <v>654</v>
      </c>
      <c r="AX7" s="5">
        <v>480</v>
      </c>
      <c r="AY7" s="5">
        <v>594</v>
      </c>
      <c r="AZ7" s="5">
        <v>582</v>
      </c>
      <c r="BA7" s="5">
        <v>579</v>
      </c>
      <c r="BB7" s="5">
        <v>890</v>
      </c>
    </row>
    <row r="8" spans="2:54" ht="15" x14ac:dyDescent="0.25">
      <c r="B8" s="10" t="s">
        <v>4</v>
      </c>
      <c r="C8" s="6">
        <f t="shared" ref="C8:AZ8" si="0">C7/C5</f>
        <v>0.38064897206428522</v>
      </c>
      <c r="D8" s="6">
        <f t="shared" si="0"/>
        <v>0.40217870379077919</v>
      </c>
      <c r="E8" s="6">
        <f t="shared" si="0"/>
        <v>0.49105056584043055</v>
      </c>
      <c r="F8" s="6">
        <f t="shared" si="0"/>
        <v>0.25674697659869417</v>
      </c>
      <c r="G8" s="6">
        <f t="shared" si="0"/>
        <v>0.15132766216715662</v>
      </c>
      <c r="H8" s="6">
        <f t="shared" si="0"/>
        <v>0.17911959997989071</v>
      </c>
      <c r="I8" s="6">
        <f t="shared" si="0"/>
        <v>0.26791561006744985</v>
      </c>
      <c r="J8" s="6">
        <f t="shared" si="0"/>
        <v>0.28682923280744027</v>
      </c>
      <c r="K8" s="6">
        <f t="shared" si="0"/>
        <v>0.22825816728936835</v>
      </c>
      <c r="L8" s="6">
        <f t="shared" si="0"/>
        <v>0.34772503973213165</v>
      </c>
      <c r="M8" s="6">
        <f t="shared" si="0"/>
        <v>0.30497627613255257</v>
      </c>
      <c r="N8" s="6">
        <f t="shared" si="0"/>
        <v>0.22266728211138725</v>
      </c>
      <c r="O8" s="6">
        <f t="shared" si="0"/>
        <v>0.24903916183880639</v>
      </c>
      <c r="P8" s="6">
        <f t="shared" si="0"/>
        <v>0.27619961592976083</v>
      </c>
      <c r="Q8" s="6">
        <f t="shared" si="0"/>
        <v>0.14166465705170889</v>
      </c>
      <c r="R8" s="6">
        <f t="shared" si="0"/>
        <v>0.12147811041910449</v>
      </c>
      <c r="S8" s="6">
        <f t="shared" si="0"/>
        <v>0.13966172441886657</v>
      </c>
      <c r="T8" s="6">
        <f t="shared" si="0"/>
        <v>0.18294529899362724</v>
      </c>
      <c r="U8" s="6">
        <f t="shared" si="0"/>
        <v>0.16084734369868317</v>
      </c>
      <c r="V8" s="6">
        <f t="shared" si="0"/>
        <v>0.13898226353460635</v>
      </c>
      <c r="W8" s="6">
        <f t="shared" si="0"/>
        <v>0.1113801910623281</v>
      </c>
      <c r="X8" s="6">
        <f t="shared" si="0"/>
        <v>0.1412670427915716</v>
      </c>
      <c r="Y8" s="6">
        <f t="shared" si="0"/>
        <v>0.1391774165141042</v>
      </c>
      <c r="Z8" s="6">
        <f t="shared" si="0"/>
        <v>0.16331379325901371</v>
      </c>
      <c r="AA8" s="6">
        <f t="shared" si="0"/>
        <v>0.17942982788687545</v>
      </c>
      <c r="AB8" s="6">
        <f t="shared" si="0"/>
        <v>0.21195071576098551</v>
      </c>
      <c r="AC8" s="6">
        <f t="shared" si="0"/>
        <v>0.25895665515918681</v>
      </c>
      <c r="AD8" s="6">
        <f t="shared" si="0"/>
        <v>0.27224996798565798</v>
      </c>
      <c r="AE8" s="6">
        <f t="shared" si="0"/>
        <v>0.28925396037369677</v>
      </c>
      <c r="AF8" s="6">
        <f t="shared" si="0"/>
        <v>0.22373831775700936</v>
      </c>
      <c r="AG8" s="6">
        <f t="shared" si="0"/>
        <v>0.25194740759116852</v>
      </c>
      <c r="AH8" s="6">
        <f t="shared" si="0"/>
        <v>0.19271883208111912</v>
      </c>
      <c r="AI8" s="6">
        <f t="shared" si="0"/>
        <v>0.18325935320228282</v>
      </c>
      <c r="AJ8" s="6">
        <f t="shared" si="0"/>
        <v>0.24612092027822366</v>
      </c>
      <c r="AK8" s="6">
        <f t="shared" si="0"/>
        <v>0.30292134831460676</v>
      </c>
      <c r="AL8" s="6">
        <f t="shared" si="0"/>
        <v>0.26345782029103493</v>
      </c>
      <c r="AM8" s="6">
        <f t="shared" si="0"/>
        <v>0.28664192949907236</v>
      </c>
      <c r="AN8" s="6">
        <f t="shared" si="0"/>
        <v>0.23702830188679244</v>
      </c>
      <c r="AO8" s="6">
        <f t="shared" si="0"/>
        <v>0.25401803214425717</v>
      </c>
      <c r="AP8" s="6">
        <f t="shared" si="0"/>
        <v>0.27921847246891651</v>
      </c>
      <c r="AQ8" s="6">
        <f t="shared" si="0"/>
        <v>0.29062276306370793</v>
      </c>
      <c r="AR8" s="6">
        <f t="shared" si="0"/>
        <v>0.29402313624678661</v>
      </c>
      <c r="AS8" s="6">
        <f t="shared" si="0"/>
        <v>0.3245922609529901</v>
      </c>
      <c r="AT8" s="6">
        <f t="shared" si="0"/>
        <v>0.2811151676070362</v>
      </c>
      <c r="AU8" s="6">
        <f t="shared" si="0"/>
        <v>0.24224468455907983</v>
      </c>
      <c r="AV8" s="6">
        <f t="shared" si="0"/>
        <v>0.26278155166249551</v>
      </c>
      <c r="AW8" s="6">
        <f t="shared" si="0"/>
        <v>0.25388198757763975</v>
      </c>
      <c r="AX8" s="6">
        <f t="shared" si="0"/>
        <v>0.20761245674740483</v>
      </c>
      <c r="AY8" s="6">
        <f t="shared" si="0"/>
        <v>0.24175824175824176</v>
      </c>
      <c r="AZ8" s="6">
        <f t="shared" si="0"/>
        <v>0.26770929162833484</v>
      </c>
      <c r="BA8" s="6">
        <f>BA7/BA5</f>
        <v>0.25975773889636611</v>
      </c>
      <c r="BB8" s="6">
        <f>BB7/BB5</f>
        <v>0.37316561844863733</v>
      </c>
    </row>
    <row r="9" spans="2:54" ht="15" x14ac:dyDescent="0.25">
      <c r="B9" s="10" t="s">
        <v>5</v>
      </c>
      <c r="C9" s="16">
        <v>250.066</v>
      </c>
      <c r="D9" s="16">
        <v>934.09900000000005</v>
      </c>
      <c r="E9" s="16">
        <v>703.89499999999998</v>
      </c>
      <c r="F9" s="16">
        <v>854.43700000000001</v>
      </c>
      <c r="G9" s="5">
        <v>382.16300000000001</v>
      </c>
      <c r="H9" s="5">
        <v>545.00199999999995</v>
      </c>
      <c r="I9" s="5">
        <v>323.88499999999999</v>
      </c>
      <c r="J9" s="5">
        <v>143.209</v>
      </c>
      <c r="K9" s="5">
        <v>102.72</v>
      </c>
      <c r="L9" s="5">
        <v>345.97699999999998</v>
      </c>
      <c r="M9" s="5">
        <v>557.947</v>
      </c>
      <c r="N9" s="5">
        <v>424.45299999999997</v>
      </c>
      <c r="O9" s="5">
        <v>542.29600000000005</v>
      </c>
      <c r="P9" s="5">
        <v>284.22800000000001</v>
      </c>
      <c r="Q9" s="5">
        <v>658.42499999999995</v>
      </c>
      <c r="R9" s="5">
        <v>320.166</v>
      </c>
      <c r="S9" s="5">
        <v>502.30900000000003</v>
      </c>
      <c r="T9" s="5">
        <v>304.44200000000001</v>
      </c>
      <c r="U9" s="5">
        <v>684.41899999999998</v>
      </c>
      <c r="V9" s="5">
        <v>333.48700000000002</v>
      </c>
      <c r="W9" s="5">
        <v>201.38706744301854</v>
      </c>
      <c r="X9" s="5">
        <v>353.88993255698148</v>
      </c>
      <c r="Y9" s="5">
        <v>431.70499999999998</v>
      </c>
      <c r="Z9" s="5">
        <v>190.46600000000001</v>
      </c>
      <c r="AA9" s="5">
        <v>506.70000000000016</v>
      </c>
      <c r="AB9" s="5">
        <v>551.99999999999977</v>
      </c>
      <c r="AC9" s="5">
        <v>411.30000000000018</v>
      </c>
      <c r="AD9" s="5">
        <v>335.7</v>
      </c>
      <c r="AE9" s="5">
        <v>488.9999999999996</v>
      </c>
      <c r="AF9" s="5">
        <v>379.00000000000011</v>
      </c>
      <c r="AG9" s="5">
        <v>537.2000000000005</v>
      </c>
      <c r="AH9" s="5">
        <v>245.99999999999963</v>
      </c>
      <c r="AI9" s="5">
        <v>420</v>
      </c>
      <c r="AJ9" s="5">
        <v>320</v>
      </c>
      <c r="AK9" s="5">
        <v>593</v>
      </c>
      <c r="AL9" s="5">
        <v>366</v>
      </c>
      <c r="AM9" s="5">
        <v>310</v>
      </c>
      <c r="AN9" s="5">
        <v>450</v>
      </c>
      <c r="AO9" s="5">
        <v>663</v>
      </c>
      <c r="AP9" s="5">
        <v>476</v>
      </c>
      <c r="AQ9" s="5">
        <v>737</v>
      </c>
      <c r="AR9" s="5">
        <v>412</v>
      </c>
      <c r="AS9" s="5">
        <v>831</v>
      </c>
      <c r="AT9" s="5">
        <v>761</v>
      </c>
      <c r="AU9" s="5">
        <v>851</v>
      </c>
      <c r="AV9" s="5">
        <v>494</v>
      </c>
      <c r="AW9" s="5">
        <v>568</v>
      </c>
      <c r="AX9" s="5">
        <v>710</v>
      </c>
      <c r="AY9" s="5">
        <v>617</v>
      </c>
      <c r="AZ9" s="5">
        <v>549</v>
      </c>
      <c r="BA9" s="5">
        <v>591</v>
      </c>
      <c r="BB9" s="5">
        <v>524</v>
      </c>
    </row>
    <row r="10" spans="2:54" ht="15" x14ac:dyDescent="0.25">
      <c r="B10" s="10" t="s">
        <v>6</v>
      </c>
      <c r="C10" s="5">
        <v>355.24400000000003</v>
      </c>
      <c r="D10" s="5">
        <v>467.18</v>
      </c>
      <c r="E10" s="5">
        <v>625.33100000000002</v>
      </c>
      <c r="F10" s="5">
        <v>486.51900000000001</v>
      </c>
      <c r="G10" s="5">
        <v>203.03800000000001</v>
      </c>
      <c r="H10" s="5">
        <v>210.809</v>
      </c>
      <c r="I10" s="5">
        <v>293.80500000000001</v>
      </c>
      <c r="J10" s="5">
        <v>413.125</v>
      </c>
      <c r="K10" s="5">
        <v>-234.44</v>
      </c>
      <c r="L10" s="5">
        <v>-377.83600000000001</v>
      </c>
      <c r="M10" s="5">
        <v>-371.048</v>
      </c>
      <c r="N10" s="5">
        <v>-479.88499999999999</v>
      </c>
      <c r="O10" s="5">
        <v>386.56099999999998</v>
      </c>
      <c r="P10" s="5">
        <v>535.05399999999997</v>
      </c>
      <c r="Q10" s="5">
        <v>607.37</v>
      </c>
      <c r="R10" s="5">
        <v>518.86699999999996</v>
      </c>
      <c r="S10" s="5">
        <v>357.54599999999999</v>
      </c>
      <c r="T10" s="5">
        <v>452.83199999999999</v>
      </c>
      <c r="U10" s="5">
        <v>347.07299999999998</v>
      </c>
      <c r="V10" s="5">
        <v>295.935</v>
      </c>
      <c r="W10" s="5">
        <v>153.75299999999999</v>
      </c>
      <c r="X10" s="5">
        <v>222.809</v>
      </c>
      <c r="Y10" s="5">
        <v>281.31799999999998</v>
      </c>
      <c r="Z10" s="5">
        <v>98.41</v>
      </c>
      <c r="AA10" s="5">
        <v>139</v>
      </c>
      <c r="AB10" s="5">
        <v>140.39999999999998</v>
      </c>
      <c r="AC10" s="5">
        <v>166.8</v>
      </c>
      <c r="AD10" s="5">
        <v>116.40000000000003</v>
      </c>
      <c r="AE10" s="5">
        <v>115.6</v>
      </c>
      <c r="AF10" s="5">
        <v>184.50000000000003</v>
      </c>
      <c r="AG10" s="5">
        <v>145</v>
      </c>
      <c r="AH10" s="5">
        <v>149.60000000000002</v>
      </c>
      <c r="AI10" s="5">
        <v>121</v>
      </c>
      <c r="AJ10" s="5">
        <v>159</v>
      </c>
      <c r="AK10" s="5">
        <v>104</v>
      </c>
      <c r="AL10" s="5">
        <v>174.60000000000002</v>
      </c>
      <c r="AM10" s="5">
        <v>96</v>
      </c>
      <c r="AN10" s="5">
        <v>110</v>
      </c>
      <c r="AO10" s="5">
        <v>120</v>
      </c>
      <c r="AP10" s="5">
        <v>266</v>
      </c>
      <c r="AQ10" s="5">
        <v>131</v>
      </c>
      <c r="AR10" s="5">
        <v>116</v>
      </c>
      <c r="AS10" s="5">
        <v>183</v>
      </c>
      <c r="AT10" s="5">
        <v>250</v>
      </c>
      <c r="AU10" s="5">
        <v>178</v>
      </c>
      <c r="AV10" s="5">
        <v>227</v>
      </c>
      <c r="AW10" s="5">
        <v>316</v>
      </c>
      <c r="AX10" s="5">
        <v>359</v>
      </c>
      <c r="AY10" s="5">
        <v>288</v>
      </c>
      <c r="AZ10" s="5">
        <v>219</v>
      </c>
      <c r="BA10" s="5">
        <v>344</v>
      </c>
      <c r="BB10" s="5">
        <v>273</v>
      </c>
    </row>
    <row r="11" spans="2:54" ht="15" x14ac:dyDescent="0.25">
      <c r="B11" s="10" t="s">
        <v>18</v>
      </c>
      <c r="C11" s="5">
        <v>2103.7570000000001</v>
      </c>
      <c r="D11" s="5">
        <v>1685.2639999999999</v>
      </c>
      <c r="E11" s="5">
        <v>3336.9160000000002</v>
      </c>
      <c r="F11" s="5">
        <v>3009.578</v>
      </c>
      <c r="G11" s="5">
        <v>2799.518</v>
      </c>
      <c r="H11" s="5">
        <v>2794.3939999999998</v>
      </c>
      <c r="I11" s="5">
        <v>2528.6190000000001</v>
      </c>
      <c r="J11" s="5">
        <v>2495.2150000000001</v>
      </c>
      <c r="K11" s="5">
        <v>2626.8809999999999</v>
      </c>
      <c r="L11" s="5">
        <v>2613.9319999999998</v>
      </c>
      <c r="M11" s="5">
        <v>3821.8150000000001</v>
      </c>
      <c r="N11" s="5">
        <v>4379.7979999999998</v>
      </c>
      <c r="O11" s="5">
        <v>2626.8809999999999</v>
      </c>
      <c r="P11" s="5">
        <v>2613.9319999999998</v>
      </c>
      <c r="Q11" s="5">
        <v>3821.8150000000001</v>
      </c>
      <c r="R11" s="5">
        <v>4379.7979999999998</v>
      </c>
      <c r="S11" s="5">
        <v>4474.2690000000002</v>
      </c>
      <c r="T11" s="5">
        <v>4343.4040000000005</v>
      </c>
      <c r="U11" s="5">
        <v>5283.6109999999999</v>
      </c>
      <c r="V11" s="5">
        <v>4631.723</v>
      </c>
      <c r="W11" s="5">
        <v>4943.6379999999999</v>
      </c>
      <c r="X11" s="5">
        <v>4785.9610000000002</v>
      </c>
      <c r="Y11" s="5">
        <v>4123.5569999999998</v>
      </c>
      <c r="Z11" s="5">
        <v>4157.3270000000002</v>
      </c>
      <c r="AA11" s="5">
        <v>3823.8999999999996</v>
      </c>
      <c r="AB11" s="5">
        <v>3788.9</v>
      </c>
      <c r="AC11" s="5">
        <v>3300.3</v>
      </c>
      <c r="AD11" s="5">
        <v>2768.5</v>
      </c>
      <c r="AE11" s="5">
        <v>2561.8000000000002</v>
      </c>
      <c r="AF11" s="5">
        <v>2516.3000000000002</v>
      </c>
      <c r="AG11" s="5">
        <v>2440.6999999999998</v>
      </c>
      <c r="AH11" s="5">
        <v>2676.1000000000004</v>
      </c>
      <c r="AI11" s="5">
        <v>2665.9</v>
      </c>
      <c r="AJ11" s="5">
        <v>2797.4</v>
      </c>
      <c r="AK11" s="5">
        <v>2498</v>
      </c>
      <c r="AL11" s="5">
        <v>2269</v>
      </c>
      <c r="AM11" s="5">
        <v>2343.5</v>
      </c>
      <c r="AN11" s="5">
        <v>2414</v>
      </c>
      <c r="AO11" s="5">
        <v>2555</v>
      </c>
      <c r="AP11" s="5">
        <v>2281</v>
      </c>
      <c r="AQ11" s="5">
        <v>2365</v>
      </c>
      <c r="AR11" s="5">
        <v>2100</v>
      </c>
      <c r="AS11" s="5">
        <v>2123</v>
      </c>
      <c r="AT11" s="5">
        <v>2075</v>
      </c>
      <c r="AU11" s="5">
        <v>2096</v>
      </c>
      <c r="AV11" s="5">
        <v>2801</v>
      </c>
      <c r="AW11" s="5">
        <v>2677</v>
      </c>
      <c r="AX11" s="5">
        <v>2656</v>
      </c>
      <c r="AY11" s="5">
        <v>3477</v>
      </c>
      <c r="AZ11" s="5">
        <v>3358</v>
      </c>
      <c r="BA11" s="5">
        <v>3202</v>
      </c>
      <c r="BB11" s="5">
        <v>3486</v>
      </c>
    </row>
    <row r="12" spans="2:54" ht="15" x14ac:dyDescent="0.25">
      <c r="B12" s="10" t="s">
        <v>7</v>
      </c>
      <c r="C12" s="5">
        <v>745.52</v>
      </c>
      <c r="D12" s="5">
        <v>179.10900000000001</v>
      </c>
      <c r="E12" s="5">
        <v>587.399</v>
      </c>
      <c r="F12" s="5">
        <v>841.5</v>
      </c>
      <c r="G12" s="5">
        <v>915.072</v>
      </c>
      <c r="H12" s="5">
        <v>736.54100000000005</v>
      </c>
      <c r="I12" s="5">
        <v>760.58600000000001</v>
      </c>
      <c r="J12" s="5">
        <v>796.25699999999995</v>
      </c>
      <c r="K12" s="5">
        <v>1384.2190000000001</v>
      </c>
      <c r="L12" s="5">
        <v>1500.4490000000001</v>
      </c>
      <c r="M12" s="5">
        <v>2932.931</v>
      </c>
      <c r="N12" s="5">
        <v>3355.35</v>
      </c>
      <c r="O12" s="5">
        <v>1384.2190000000001</v>
      </c>
      <c r="P12" s="5">
        <v>1500.4490000000001</v>
      </c>
      <c r="Q12" s="5">
        <v>2932.931</v>
      </c>
      <c r="R12" s="5">
        <v>3355.35</v>
      </c>
      <c r="S12" s="5">
        <v>3537.768</v>
      </c>
      <c r="T12" s="5">
        <v>3563.7489999999998</v>
      </c>
      <c r="U12" s="5">
        <v>3470</v>
      </c>
      <c r="V12" s="5">
        <v>3573.57</v>
      </c>
      <c r="W12" s="5">
        <v>3452.6179999999999</v>
      </c>
      <c r="X12" s="5">
        <v>3424.0219999999999</v>
      </c>
      <c r="Y12" s="5">
        <v>2772.096</v>
      </c>
      <c r="Z12" s="5">
        <v>2702.3539999999998</v>
      </c>
      <c r="AA12" s="5">
        <v>2417.5299999999997</v>
      </c>
      <c r="AB12" s="5">
        <v>2134.6480000000001</v>
      </c>
      <c r="AC12" s="5">
        <v>1889.0350000000003</v>
      </c>
      <c r="AD12" s="5">
        <v>1666.4010000000003</v>
      </c>
      <c r="AE12" s="5">
        <v>1308.5880000000002</v>
      </c>
      <c r="AF12" s="5">
        <v>1195.9360000000001</v>
      </c>
      <c r="AG12" s="5">
        <v>1135.5999999999999</v>
      </c>
      <c r="AH12" s="5">
        <v>1161.4000000000003</v>
      </c>
      <c r="AI12" s="5">
        <v>1048.2000000000003</v>
      </c>
      <c r="AJ12" s="5">
        <v>1243.5000000000002</v>
      </c>
      <c r="AK12" s="5">
        <v>770.5</v>
      </c>
      <c r="AL12" s="5">
        <v>760.8</v>
      </c>
      <c r="AM12" s="5">
        <v>937.99999999999989</v>
      </c>
      <c r="AN12" s="5">
        <v>1045</v>
      </c>
      <c r="AO12" s="5">
        <v>743</v>
      </c>
      <c r="AP12" s="5">
        <v>923</v>
      </c>
      <c r="AQ12" s="5">
        <v>883</v>
      </c>
      <c r="AR12" s="5">
        <v>976</v>
      </c>
      <c r="AS12" s="5">
        <v>865</v>
      </c>
      <c r="AT12" s="5">
        <v>891</v>
      </c>
      <c r="AU12" s="5">
        <v>915</v>
      </c>
      <c r="AV12" s="5">
        <v>1291</v>
      </c>
      <c r="AW12" s="5">
        <v>1736</v>
      </c>
      <c r="AX12" s="5">
        <v>1786</v>
      </c>
      <c r="AY12" s="5">
        <v>1770</v>
      </c>
      <c r="AZ12" s="5">
        <v>1830</v>
      </c>
      <c r="BA12" s="5">
        <v>1946</v>
      </c>
      <c r="BB12" s="5">
        <v>2495</v>
      </c>
    </row>
    <row r="13" spans="2:54" ht="15" x14ac:dyDescent="0.25">
      <c r="B13" s="10" t="s">
        <v>8</v>
      </c>
      <c r="C13" s="5">
        <v>-105.178</v>
      </c>
      <c r="D13" s="5">
        <v>466.91899999999998</v>
      </c>
      <c r="E13" s="5">
        <v>78.563999999999993</v>
      </c>
      <c r="F13" s="5">
        <v>367.91800000000001</v>
      </c>
      <c r="G13" s="5">
        <v>179.125</v>
      </c>
      <c r="H13" s="5">
        <v>334.19299999999998</v>
      </c>
      <c r="I13" s="5">
        <v>30.08</v>
      </c>
      <c r="J13" s="5">
        <v>-269.916</v>
      </c>
      <c r="K13" s="5">
        <v>-131.72</v>
      </c>
      <c r="L13" s="5">
        <v>-31.859000000000002</v>
      </c>
      <c r="M13" s="5">
        <v>186.899</v>
      </c>
      <c r="N13" s="5">
        <v>-55.432000000000002</v>
      </c>
      <c r="O13" s="5">
        <v>155.73500000000001</v>
      </c>
      <c r="P13" s="5">
        <v>-250.82599999999999</v>
      </c>
      <c r="Q13" s="5">
        <v>51.055</v>
      </c>
      <c r="R13" s="5">
        <v>-198.70099999999999</v>
      </c>
      <c r="S13" s="5">
        <v>144.76300000000001</v>
      </c>
      <c r="T13" s="5">
        <v>-148.38999999999999</v>
      </c>
      <c r="U13" s="5">
        <v>337.346</v>
      </c>
      <c r="V13" s="5">
        <v>37.552</v>
      </c>
      <c r="W13" s="5">
        <v>47.634067443018544</v>
      </c>
      <c r="X13" s="5">
        <v>131.08093255698145</v>
      </c>
      <c r="Y13" s="5">
        <v>150.387</v>
      </c>
      <c r="Z13" s="5">
        <v>92.055999999999997</v>
      </c>
      <c r="AA13" s="5">
        <v>332.60000000000014</v>
      </c>
      <c r="AB13" s="5">
        <v>399.79999999999984</v>
      </c>
      <c r="AC13" s="5">
        <v>211.70000000000019</v>
      </c>
      <c r="AD13" s="5">
        <v>209.09999999999994</v>
      </c>
      <c r="AE13" s="5">
        <v>345.59999999999962</v>
      </c>
      <c r="AF13" s="5">
        <v>168.60000000000008</v>
      </c>
      <c r="AG13" s="5">
        <v>371.50000000000045</v>
      </c>
      <c r="AH13" s="5">
        <v>111.19999999999959</v>
      </c>
      <c r="AI13" s="5">
        <v>272</v>
      </c>
      <c r="AJ13" s="5">
        <v>160</v>
      </c>
      <c r="AK13" s="5">
        <v>474</v>
      </c>
      <c r="AL13" s="16">
        <v>186</v>
      </c>
      <c r="AM13" s="5">
        <v>208</v>
      </c>
      <c r="AN13" s="5">
        <v>325</v>
      </c>
      <c r="AO13" s="5">
        <v>533</v>
      </c>
      <c r="AP13" s="5">
        <v>200</v>
      </c>
      <c r="AQ13" s="5">
        <v>599</v>
      </c>
      <c r="AR13" s="5">
        <v>288</v>
      </c>
      <c r="AS13" s="5">
        <v>638</v>
      </c>
      <c r="AT13" s="5">
        <v>502</v>
      </c>
      <c r="AU13" s="5">
        <v>678</v>
      </c>
      <c r="AV13" s="5">
        <v>258</v>
      </c>
      <c r="AW13" s="5">
        <v>249</v>
      </c>
      <c r="AX13" s="5">
        <v>338</v>
      </c>
      <c r="AY13" s="5">
        <v>331</v>
      </c>
      <c r="AZ13" s="5">
        <v>304</v>
      </c>
      <c r="BA13" s="5">
        <v>239</v>
      </c>
      <c r="BB13" s="5">
        <v>229</v>
      </c>
    </row>
    <row r="14" spans="2:54" ht="15" x14ac:dyDescent="0.25">
      <c r="B14" s="10" t="s">
        <v>33</v>
      </c>
      <c r="C14" s="5" t="s">
        <v>2</v>
      </c>
      <c r="D14" s="5">
        <v>471.3</v>
      </c>
      <c r="E14" s="5" t="s">
        <v>2</v>
      </c>
      <c r="F14" s="5">
        <v>0</v>
      </c>
      <c r="G14" s="5" t="s">
        <v>2</v>
      </c>
      <c r="H14" s="5" t="s">
        <v>2</v>
      </c>
      <c r="I14" s="5" t="s">
        <v>2</v>
      </c>
      <c r="J14" s="5">
        <v>42.7</v>
      </c>
      <c r="K14" s="5" t="s">
        <v>2</v>
      </c>
      <c r="L14" s="5">
        <v>122.2</v>
      </c>
      <c r="M14" s="5" t="s">
        <v>2</v>
      </c>
      <c r="N14" s="5">
        <f>378.7-L14</f>
        <v>256.5</v>
      </c>
      <c r="O14" s="5" t="s">
        <v>2</v>
      </c>
      <c r="P14" s="5">
        <v>263.7</v>
      </c>
      <c r="Q14" s="5" t="s">
        <v>2</v>
      </c>
      <c r="R14" s="17">
        <f>375.8-P14</f>
        <v>112.10000000000002</v>
      </c>
      <c r="S14" s="5" t="s">
        <v>2</v>
      </c>
      <c r="T14" s="5" t="s">
        <v>2</v>
      </c>
      <c r="U14" s="5" t="s">
        <v>2</v>
      </c>
      <c r="V14" s="5">
        <v>116</v>
      </c>
      <c r="W14" s="5" t="s">
        <v>2</v>
      </c>
      <c r="X14" s="5" t="s">
        <v>2</v>
      </c>
      <c r="Y14" s="5" t="s">
        <v>2</v>
      </c>
      <c r="Z14" s="5">
        <v>115</v>
      </c>
      <c r="AA14" s="5" t="s">
        <v>2</v>
      </c>
      <c r="AB14" s="5">
        <v>133.9</v>
      </c>
      <c r="AC14" s="5" t="s">
        <v>2</v>
      </c>
      <c r="AD14" s="17">
        <f>303.9-AB14</f>
        <v>169.99999999999997</v>
      </c>
      <c r="AE14" s="5">
        <v>218.2</v>
      </c>
      <c r="AF14" s="5">
        <v>163.9</v>
      </c>
      <c r="AG14" s="5">
        <v>84.1</v>
      </c>
      <c r="AH14" s="5">
        <v>178.7</v>
      </c>
      <c r="AI14" s="5">
        <v>358.3</v>
      </c>
      <c r="AJ14" s="5">
        <v>357.4</v>
      </c>
      <c r="AK14" s="5">
        <v>102.5</v>
      </c>
      <c r="AL14" s="5">
        <v>101.5</v>
      </c>
      <c r="AM14" s="5">
        <v>249.11136566479121</v>
      </c>
      <c r="AN14" s="5">
        <v>328.25268363984901</v>
      </c>
      <c r="AO14" s="5">
        <v>525.02502990457583</v>
      </c>
      <c r="AP14" s="5">
        <v>325.77947059898884</v>
      </c>
      <c r="AQ14" s="5">
        <v>555.57034718220427</v>
      </c>
      <c r="AR14" s="5">
        <v>477</v>
      </c>
      <c r="AS14" s="5">
        <v>537.30971084888154</v>
      </c>
      <c r="AT14" s="5">
        <v>542.55297417775887</v>
      </c>
      <c r="AU14" s="5">
        <v>674.34601498605025</v>
      </c>
      <c r="AV14" s="5">
        <v>343.06249678326554</v>
      </c>
      <c r="AW14" s="5">
        <v>308.63131914349185</v>
      </c>
      <c r="AX14" s="5">
        <v>262.98949931646723</v>
      </c>
      <c r="AY14" s="5">
        <v>275.02361557826657</v>
      </c>
      <c r="AZ14" s="5">
        <v>368.85938207779418</v>
      </c>
      <c r="BA14" s="5">
        <v>528.05500764201861</v>
      </c>
      <c r="BB14" s="5" t="s">
        <v>2</v>
      </c>
    </row>
    <row r="15" spans="2:54" ht="15" x14ac:dyDescent="0.25">
      <c r="B15" s="10" t="s">
        <v>9</v>
      </c>
      <c r="C15" s="5" t="s">
        <v>2</v>
      </c>
      <c r="D15" s="7">
        <f t="shared" ref="D15" si="1">D14*1000000/5993227240</f>
        <v>7.8638766915836156E-2</v>
      </c>
      <c r="E15" s="5" t="s">
        <v>2</v>
      </c>
      <c r="F15" s="5" t="s">
        <v>2</v>
      </c>
      <c r="G15" s="5" t="s">
        <v>2</v>
      </c>
      <c r="H15" s="5" t="s">
        <v>2</v>
      </c>
      <c r="I15" s="5" t="s">
        <v>2</v>
      </c>
      <c r="J15" s="5" t="s">
        <v>2</v>
      </c>
      <c r="K15" s="5" t="s">
        <v>2</v>
      </c>
      <c r="L15" s="5" t="s">
        <v>2</v>
      </c>
      <c r="M15" s="5" t="s">
        <v>2</v>
      </c>
      <c r="N15" s="5" t="s">
        <v>2</v>
      </c>
      <c r="O15" s="5" t="s">
        <v>2</v>
      </c>
      <c r="P15" s="5" t="s">
        <v>2</v>
      </c>
      <c r="Q15" s="5" t="s">
        <v>2</v>
      </c>
      <c r="R15" s="7">
        <f t="shared" ref="R15" si="2">R14*1000000/5993227240</f>
        <v>1.8704446788171514E-2</v>
      </c>
      <c r="S15" s="7" t="s">
        <v>2</v>
      </c>
      <c r="T15" s="7" t="s">
        <v>2</v>
      </c>
      <c r="U15" s="7" t="s">
        <v>2</v>
      </c>
      <c r="V15" s="7">
        <f t="shared" ref="V15" si="3">V14*1000000/5993227240</f>
        <v>1.9355181332987467E-2</v>
      </c>
      <c r="W15" s="7" t="s">
        <v>2</v>
      </c>
      <c r="X15" s="7" t="s">
        <v>2</v>
      </c>
      <c r="Y15" s="7" t="s">
        <v>2</v>
      </c>
      <c r="Z15" s="7">
        <f t="shared" ref="Z15:BA15" si="4">Z14*1000000/5993227240</f>
        <v>1.9188326321496196E-2</v>
      </c>
      <c r="AA15" s="7" t="s">
        <v>2</v>
      </c>
      <c r="AB15" s="7">
        <f t="shared" si="4"/>
        <v>2.2341886038681223E-2</v>
      </c>
      <c r="AC15" s="7" t="s">
        <v>2</v>
      </c>
      <c r="AD15" s="7">
        <f t="shared" si="4"/>
        <v>2.836535195351611E-2</v>
      </c>
      <c r="AE15" s="7">
        <f t="shared" si="4"/>
        <v>3.6407763507395392E-2</v>
      </c>
      <c r="AF15" s="7">
        <f t="shared" si="4"/>
        <v>2.7347536383419361E-2</v>
      </c>
      <c r="AG15" s="7">
        <f t="shared" si="4"/>
        <v>1.4032506466415913E-2</v>
      </c>
      <c r="AH15" s="7">
        <f t="shared" si="4"/>
        <v>2.9816990553490175E-2</v>
      </c>
      <c r="AI15" s="7">
        <f t="shared" si="4"/>
        <v>5.9784150617322493E-2</v>
      </c>
      <c r="AJ15" s="7">
        <f t="shared" si="4"/>
        <v>5.9633981106980351E-2</v>
      </c>
      <c r="AK15" s="7">
        <f t="shared" si="4"/>
        <v>1.7102638677855306E-2</v>
      </c>
      <c r="AL15" s="7">
        <f t="shared" si="4"/>
        <v>1.6935783666364033E-2</v>
      </c>
      <c r="AM15" s="7">
        <f t="shared" si="4"/>
        <v>4.1565479780605014E-2</v>
      </c>
      <c r="AN15" s="7">
        <f t="shared" si="4"/>
        <v>5.477060530076764E-2</v>
      </c>
      <c r="AO15" s="7">
        <f t="shared" si="4"/>
        <v>8.7603057397933046E-2</v>
      </c>
      <c r="AP15" s="7">
        <f t="shared" si="4"/>
        <v>5.435793731041455E-2</v>
      </c>
      <c r="AQ15" s="7">
        <f t="shared" si="4"/>
        <v>9.2699696663296263E-2</v>
      </c>
      <c r="AR15" s="7">
        <f t="shared" si="4"/>
        <v>7.9589840481336396E-2</v>
      </c>
      <c r="AS15" s="7">
        <f t="shared" si="4"/>
        <v>8.9652817978061766E-2</v>
      </c>
      <c r="AT15" s="7">
        <f t="shared" si="4"/>
        <v>9.0527682741053356E-2</v>
      </c>
      <c r="AU15" s="7">
        <f t="shared" si="4"/>
        <v>0.1125180120795904</v>
      </c>
      <c r="AV15" s="7">
        <f t="shared" si="4"/>
        <v>5.724169684299598E-2</v>
      </c>
      <c r="AW15" s="7">
        <f t="shared" si="4"/>
        <v>5.1496682302253544E-2</v>
      </c>
      <c r="AX15" s="7">
        <f t="shared" si="4"/>
        <v>4.3881115930532816E-2</v>
      </c>
      <c r="AY15" s="7">
        <f t="shared" si="4"/>
        <v>4.588906853768264E-2</v>
      </c>
      <c r="AZ15" s="7">
        <f t="shared" si="4"/>
        <v>6.1546036435253568E-2</v>
      </c>
      <c r="BA15" s="7">
        <f t="shared" si="4"/>
        <v>8.8108624368132354E-2</v>
      </c>
      <c r="BB15" s="5" t="s">
        <v>2</v>
      </c>
    </row>
    <row r="16" spans="2:54" s="11" customFormat="1" ht="15" x14ac:dyDescent="0.25">
      <c r="F16" s="18"/>
    </row>
    <row r="17" spans="2:55" ht="15" x14ac:dyDescent="0.25">
      <c r="B17" s="9" t="s">
        <v>13</v>
      </c>
      <c r="C17" s="8" t="str">
        <f t="shared" ref="C17:AP17" si="5">C4</f>
        <v>1Q 2008</v>
      </c>
      <c r="D17" s="8" t="str">
        <f t="shared" si="5"/>
        <v>2Q 2008</v>
      </c>
      <c r="E17" s="8" t="str">
        <f t="shared" si="5"/>
        <v>3Q 2008</v>
      </c>
      <c r="F17" s="8" t="str">
        <f t="shared" si="5"/>
        <v>4Q 2008</v>
      </c>
      <c r="G17" s="8" t="str">
        <f t="shared" si="5"/>
        <v>1Q 2009</v>
      </c>
      <c r="H17" s="8" t="str">
        <f t="shared" si="5"/>
        <v>2Q 2009</v>
      </c>
      <c r="I17" s="8" t="str">
        <f t="shared" si="5"/>
        <v>3Q 2009</v>
      </c>
      <c r="J17" s="8" t="str">
        <f t="shared" si="5"/>
        <v>4Q 2009</v>
      </c>
      <c r="K17" s="8" t="str">
        <f t="shared" si="5"/>
        <v>1Q 2010</v>
      </c>
      <c r="L17" s="8" t="str">
        <f t="shared" si="5"/>
        <v>2Q 2010</v>
      </c>
      <c r="M17" s="8" t="str">
        <f t="shared" si="5"/>
        <v>3Q 2010</v>
      </c>
      <c r="N17" s="8" t="str">
        <f t="shared" si="5"/>
        <v>4Q 2010</v>
      </c>
      <c r="O17" s="8" t="str">
        <f t="shared" si="5"/>
        <v>1Q 2011</v>
      </c>
      <c r="P17" s="8" t="str">
        <f t="shared" si="5"/>
        <v>2Q 2011</v>
      </c>
      <c r="Q17" s="8" t="str">
        <f t="shared" si="5"/>
        <v>3Q 2011</v>
      </c>
      <c r="R17" s="8" t="str">
        <f t="shared" si="5"/>
        <v>4Q 2011</v>
      </c>
      <c r="S17" s="8" t="str">
        <f t="shared" si="5"/>
        <v>1Q 2012</v>
      </c>
      <c r="T17" s="8" t="str">
        <f t="shared" si="5"/>
        <v>2Q 2012</v>
      </c>
      <c r="U17" s="8" t="str">
        <f t="shared" si="5"/>
        <v>3Q 2012</v>
      </c>
      <c r="V17" s="8" t="str">
        <f t="shared" si="5"/>
        <v>4Q 2012</v>
      </c>
      <c r="W17" s="8" t="str">
        <f t="shared" si="5"/>
        <v>1Q 2013</v>
      </c>
      <c r="X17" s="8" t="str">
        <f t="shared" si="5"/>
        <v>2Q 2013</v>
      </c>
      <c r="Y17" s="8" t="str">
        <f t="shared" si="5"/>
        <v>3Q 2013</v>
      </c>
      <c r="Z17" s="8" t="str">
        <f t="shared" si="5"/>
        <v>4Q 2013</v>
      </c>
      <c r="AA17" s="8" t="str">
        <f t="shared" si="5"/>
        <v>1Q 2014</v>
      </c>
      <c r="AB17" s="8" t="str">
        <f t="shared" si="5"/>
        <v>2Q 2014</v>
      </c>
      <c r="AC17" s="8" t="str">
        <f t="shared" si="5"/>
        <v>3Q 2014</v>
      </c>
      <c r="AD17" s="8" t="str">
        <f t="shared" si="5"/>
        <v>4Q 2014</v>
      </c>
      <c r="AE17" s="8" t="str">
        <f t="shared" si="5"/>
        <v>1Q 2015</v>
      </c>
      <c r="AF17" s="8" t="str">
        <f t="shared" si="5"/>
        <v>2Q 2015</v>
      </c>
      <c r="AG17" s="8" t="str">
        <f t="shared" si="5"/>
        <v>3Q 2015</v>
      </c>
      <c r="AH17" s="8" t="str">
        <f t="shared" si="5"/>
        <v>4Q 2015</v>
      </c>
      <c r="AI17" s="8" t="str">
        <f t="shared" si="5"/>
        <v>1Q 2016</v>
      </c>
      <c r="AJ17" s="8" t="str">
        <f t="shared" si="5"/>
        <v>2Q 2016</v>
      </c>
      <c r="AK17" s="8" t="str">
        <f t="shared" si="5"/>
        <v>3Q 2016</v>
      </c>
      <c r="AL17" s="8" t="str">
        <f t="shared" si="5"/>
        <v>4Q 2016</v>
      </c>
      <c r="AM17" s="8" t="str">
        <f t="shared" si="5"/>
        <v>1Q 2017</v>
      </c>
      <c r="AN17" s="8" t="str">
        <f t="shared" si="5"/>
        <v>2Q 2017</v>
      </c>
      <c r="AO17" s="8" t="str">
        <f t="shared" si="5"/>
        <v>3Q 2017</v>
      </c>
      <c r="AP17" s="8" t="str">
        <f t="shared" si="5"/>
        <v>4Q 2017</v>
      </c>
      <c r="AQ17" s="8" t="str">
        <f t="shared" ref="AQ17:AX17" si="6">AQ4</f>
        <v>1Q 2018</v>
      </c>
      <c r="AR17" s="8" t="str">
        <f t="shared" si="6"/>
        <v>2Q 2018</v>
      </c>
      <c r="AS17" s="8" t="str">
        <f t="shared" si="6"/>
        <v>3Q 2018</v>
      </c>
      <c r="AT17" s="8" t="str">
        <f t="shared" si="6"/>
        <v>4Q 2018</v>
      </c>
      <c r="AU17" s="8" t="str">
        <f t="shared" si="6"/>
        <v>1Q 2019</v>
      </c>
      <c r="AV17" s="8" t="str">
        <f t="shared" si="6"/>
        <v>2Q 2019</v>
      </c>
      <c r="AW17" s="8" t="str">
        <f t="shared" si="6"/>
        <v>3Q 2019</v>
      </c>
      <c r="AX17" s="8" t="str">
        <f t="shared" si="6"/>
        <v>4Q 2019</v>
      </c>
      <c r="AY17" s="8" t="s">
        <v>86</v>
      </c>
      <c r="AZ17" s="8" t="s">
        <v>90</v>
      </c>
      <c r="BA17" s="8" t="s">
        <v>91</v>
      </c>
      <c r="BB17" s="8" t="s">
        <v>92</v>
      </c>
      <c r="BC17" s="13"/>
    </row>
    <row r="18" spans="2:55" ht="15" x14ac:dyDescent="0.25">
      <c r="B18" s="10" t="s">
        <v>19</v>
      </c>
      <c r="C18" s="5">
        <v>2986.9554552499999</v>
      </c>
      <c r="D18" s="5">
        <v>3135.3714622500001</v>
      </c>
      <c r="E18" s="5">
        <v>2962.9676432500005</v>
      </c>
      <c r="F18" s="5">
        <v>1869.7054392500004</v>
      </c>
      <c r="G18" s="5">
        <v>2652.8538450000001</v>
      </c>
      <c r="H18" s="5">
        <v>2939.5167435999997</v>
      </c>
      <c r="I18" s="5">
        <v>2135.3356782000001</v>
      </c>
      <c r="J18" s="5">
        <v>2886.6253002000012</v>
      </c>
      <c r="K18" s="5">
        <v>2715.5999560800001</v>
      </c>
      <c r="L18" s="5">
        <v>2879.6022112199998</v>
      </c>
      <c r="M18" s="5">
        <v>2961.4003444</v>
      </c>
      <c r="N18" s="5">
        <v>2987.4387166800002</v>
      </c>
      <c r="O18" s="5">
        <v>2971.9566183541001</v>
      </c>
      <c r="P18" s="5">
        <v>3073.1807658400003</v>
      </c>
      <c r="Q18" s="5">
        <v>2894.2706972199999</v>
      </c>
      <c r="R18" s="5">
        <v>3172.2555929769997</v>
      </c>
      <c r="S18" s="5">
        <v>3634.7783773730002</v>
      </c>
      <c r="T18" s="5">
        <v>3842.5054575549998</v>
      </c>
      <c r="U18" s="5">
        <v>3771.5781375800007</v>
      </c>
      <c r="V18" s="5">
        <v>3674.1438399300005</v>
      </c>
      <c r="W18" s="5">
        <v>3692.8627486900004</v>
      </c>
      <c r="X18" s="5">
        <v>3784.8185470950002</v>
      </c>
      <c r="Y18" s="5">
        <v>3887.4111650300001</v>
      </c>
      <c r="Z18" s="5">
        <v>4103.4105375950003</v>
      </c>
      <c r="AA18" s="5">
        <v>3956.1253552562503</v>
      </c>
      <c r="AB18" s="5">
        <v>3826.4279402518996</v>
      </c>
      <c r="AC18" s="5">
        <v>4174.6409973870996</v>
      </c>
      <c r="AD18" s="5">
        <v>4151.3042831166003</v>
      </c>
      <c r="AE18" s="5">
        <v>3931.2035742220996</v>
      </c>
      <c r="AF18" s="5">
        <v>4103.1993328985991</v>
      </c>
      <c r="AG18" s="5">
        <v>4121.3265493509007</v>
      </c>
      <c r="AH18" s="5">
        <v>3904.1813114636002</v>
      </c>
      <c r="AI18" s="5">
        <v>4043.5538610771</v>
      </c>
      <c r="AJ18" s="5">
        <v>4283.1263712801501</v>
      </c>
      <c r="AK18" s="5">
        <v>4091.6812272673005</v>
      </c>
      <c r="AL18" s="5">
        <v>4223.0559531043</v>
      </c>
      <c r="AM18" s="5">
        <v>4210.2636087203009</v>
      </c>
      <c r="AN18" s="5">
        <v>4144.3136326315998</v>
      </c>
      <c r="AO18" s="5">
        <v>4405.824182247301</v>
      </c>
      <c r="AP18" s="5">
        <v>4315.3621391116003</v>
      </c>
      <c r="AQ18" s="5">
        <v>4326.1647442045496</v>
      </c>
      <c r="AR18" s="5">
        <v>4381.8476828197008</v>
      </c>
      <c r="AS18" s="5">
        <v>4420.9233903567501</v>
      </c>
      <c r="AT18" s="5">
        <v>4364.4029059836494</v>
      </c>
      <c r="AU18" s="5">
        <v>4183.3523972799703</v>
      </c>
      <c r="AV18" s="5">
        <v>3991.6596044397502</v>
      </c>
      <c r="AW18" s="5">
        <v>3743.5003640147684</v>
      </c>
      <c r="AX18" s="5">
        <v>3777.5363297585682</v>
      </c>
      <c r="AY18" s="5">
        <v>4210.5007246192508</v>
      </c>
      <c r="AZ18" s="5">
        <v>3854.59520200525</v>
      </c>
      <c r="BA18" s="5">
        <v>3863.8119555641001</v>
      </c>
      <c r="BB18" s="5">
        <v>3904.3020435782996</v>
      </c>
    </row>
    <row r="19" spans="2:55" ht="15" x14ac:dyDescent="0.25">
      <c r="B19" s="10" t="s">
        <v>11</v>
      </c>
      <c r="C19" s="5">
        <v>2986.9554552499999</v>
      </c>
      <c r="D19" s="5">
        <v>3135.3714622500001</v>
      </c>
      <c r="E19" s="5">
        <v>2962.9676432500005</v>
      </c>
      <c r="F19" s="5">
        <v>1869.7054392500004</v>
      </c>
      <c r="G19" s="5">
        <v>2652.8538450000001</v>
      </c>
      <c r="H19" s="5">
        <v>2939.5167435999997</v>
      </c>
      <c r="I19" s="5">
        <v>2135.3356782000001</v>
      </c>
      <c r="J19" s="5">
        <v>2886.6253002000012</v>
      </c>
      <c r="K19" s="5">
        <v>2715.5999560800001</v>
      </c>
      <c r="L19" s="5">
        <v>2879.6022112199998</v>
      </c>
      <c r="M19" s="5">
        <v>2961.4003444</v>
      </c>
      <c r="N19" s="5">
        <v>2987.4387166800002</v>
      </c>
      <c r="O19" s="5">
        <v>2905.4407925519999</v>
      </c>
      <c r="P19" s="5">
        <v>2996.4157224400001</v>
      </c>
      <c r="Q19" s="5">
        <v>2834.2588041199997</v>
      </c>
      <c r="R19" s="5">
        <v>3105.2998209919997</v>
      </c>
      <c r="S19" s="5">
        <v>3569.1610874480002</v>
      </c>
      <c r="T19" s="5">
        <v>3776.2470607999999</v>
      </c>
      <c r="U19" s="5">
        <v>3730.6599780000006</v>
      </c>
      <c r="V19" s="5">
        <v>3637.9407040000006</v>
      </c>
      <c r="W19" s="5">
        <v>3651.3354315900006</v>
      </c>
      <c r="X19" s="5">
        <v>3741.7747785600004</v>
      </c>
      <c r="Y19" s="5">
        <v>3852.3891649050001</v>
      </c>
      <c r="Z19" s="5">
        <v>4064.0358628750005</v>
      </c>
      <c r="AA19" s="5">
        <v>3909.0204453032502</v>
      </c>
      <c r="AB19" s="5">
        <v>3772.5097070078996</v>
      </c>
      <c r="AC19" s="5">
        <v>4131.3452203870993</v>
      </c>
      <c r="AD19" s="5">
        <v>4108.4834531166007</v>
      </c>
      <c r="AE19" s="5">
        <v>3874.1256032220995</v>
      </c>
      <c r="AF19" s="5">
        <v>4048.9612188985993</v>
      </c>
      <c r="AG19" s="5">
        <v>4079.0683633509007</v>
      </c>
      <c r="AH19" s="5">
        <v>3864.1184414636</v>
      </c>
      <c r="AI19" s="5">
        <v>3994.6483110771001</v>
      </c>
      <c r="AJ19" s="5">
        <v>4227.5012812801506</v>
      </c>
      <c r="AK19" s="5">
        <v>4044.2757362673005</v>
      </c>
      <c r="AL19" s="5">
        <v>4171.7831431042996</v>
      </c>
      <c r="AM19" s="5">
        <v>4151.6558877203006</v>
      </c>
      <c r="AN19" s="5">
        <v>4082.4245046315996</v>
      </c>
      <c r="AO19" s="5">
        <v>4362.9029622473008</v>
      </c>
      <c r="AP19" s="5">
        <v>4252.9602491116002</v>
      </c>
      <c r="AQ19" s="5">
        <v>4268.58023720455</v>
      </c>
      <c r="AR19" s="5">
        <v>4325.6628918197002</v>
      </c>
      <c r="AS19" s="5">
        <v>4376.6031015537501</v>
      </c>
      <c r="AT19" s="5">
        <v>4313.9907968026491</v>
      </c>
      <c r="AU19" s="5">
        <v>4128.4209239442498</v>
      </c>
      <c r="AV19" s="5">
        <v>3939.5290281457501</v>
      </c>
      <c r="AW19" s="5">
        <v>3713.8887709444998</v>
      </c>
      <c r="AX19" s="5">
        <v>3749.2560633719499</v>
      </c>
      <c r="AY19" s="5">
        <v>4171.3195513392511</v>
      </c>
      <c r="AZ19" s="5">
        <v>3808.6981183952498</v>
      </c>
      <c r="BA19" s="5">
        <v>3823.5574306461003</v>
      </c>
      <c r="BB19" s="5">
        <v>3863.1988299312998</v>
      </c>
    </row>
    <row r="20" spans="2:55" ht="15" x14ac:dyDescent="0.25">
      <c r="B20" s="10" t="s">
        <v>12</v>
      </c>
      <c r="C20" s="5">
        <v>2605.8166570800004</v>
      </c>
      <c r="D20" s="5">
        <v>3110.5462162599993</v>
      </c>
      <c r="E20" s="5">
        <v>2662.8354965500002</v>
      </c>
      <c r="F20" s="5">
        <v>1880.4537035874926</v>
      </c>
      <c r="G20" s="5">
        <v>2335.7987435605241</v>
      </c>
      <c r="H20" s="5">
        <v>2291.6857674253838</v>
      </c>
      <c r="I20" s="5">
        <v>3201.1560025096169</v>
      </c>
      <c r="J20" s="5">
        <v>2770.7448879799981</v>
      </c>
      <c r="K20" s="5">
        <v>2776.069217849993</v>
      </c>
      <c r="L20" s="5">
        <v>2912.0516589798149</v>
      </c>
      <c r="M20" s="5">
        <v>3020.8987093702185</v>
      </c>
      <c r="N20" s="5">
        <v>3021.7028017400198</v>
      </c>
      <c r="O20" s="5">
        <v>2766.1146343519981</v>
      </c>
      <c r="P20" s="5">
        <v>3135.8206007499989</v>
      </c>
      <c r="Q20" s="5">
        <v>3386.107224274248</v>
      </c>
      <c r="R20" s="5">
        <v>3551.8061291226659</v>
      </c>
      <c r="S20" s="5">
        <v>3871.8722246847228</v>
      </c>
      <c r="T20" s="5">
        <v>3818.1599945554876</v>
      </c>
      <c r="U20" s="5">
        <v>3815.5600092080517</v>
      </c>
      <c r="V20" s="5">
        <v>3678.3276002741386</v>
      </c>
      <c r="W20" s="5">
        <v>3763.4166838460997</v>
      </c>
      <c r="X20" s="5">
        <v>3773.5305902975997</v>
      </c>
      <c r="Y20" s="5">
        <v>3724.0345521527993</v>
      </c>
      <c r="Z20" s="5">
        <v>3567.3134965553922</v>
      </c>
      <c r="AA20" s="5">
        <v>3891.8826368872997</v>
      </c>
      <c r="AB20" s="5">
        <v>3833.9465887567494</v>
      </c>
      <c r="AC20" s="5">
        <v>3578.2845162266008</v>
      </c>
      <c r="AD20" s="5">
        <v>3842.5929901974509</v>
      </c>
      <c r="AE20" s="5">
        <v>3957.7658802556975</v>
      </c>
      <c r="AF20" s="5">
        <v>4011.58155600905</v>
      </c>
      <c r="AG20" s="5">
        <v>4122.7592052488972</v>
      </c>
      <c r="AH20" s="5">
        <v>3736.8284797702968</v>
      </c>
      <c r="AI20" s="5">
        <v>4126.3027806553946</v>
      </c>
      <c r="AJ20" s="5">
        <v>3943.6931355768975</v>
      </c>
      <c r="AK20" s="5">
        <v>4219.6336202472976</v>
      </c>
      <c r="AL20" s="5">
        <v>3635.1871179770524</v>
      </c>
      <c r="AM20" s="5">
        <v>3674.054396324349</v>
      </c>
      <c r="AN20" s="5">
        <v>4195.1828839439504</v>
      </c>
      <c r="AO20" s="5">
        <v>4239.9636324377516</v>
      </c>
      <c r="AP20" s="5">
        <v>4360.1436750930061</v>
      </c>
      <c r="AQ20" s="5">
        <v>4146.4804743350005</v>
      </c>
      <c r="AR20" s="5">
        <v>4383.922600964549</v>
      </c>
      <c r="AS20" s="5">
        <v>4417.6808678133502</v>
      </c>
      <c r="AT20" s="5">
        <v>4642.6813534026996</v>
      </c>
      <c r="AU20" s="5">
        <v>4613.8855658061484</v>
      </c>
      <c r="AV20" s="5">
        <v>4267.9216424441001</v>
      </c>
      <c r="AW20" s="5">
        <v>4015.1120152752496</v>
      </c>
      <c r="AX20" s="5">
        <v>4172.2925518683496</v>
      </c>
      <c r="AY20" s="5">
        <v>4504.6063273151503</v>
      </c>
      <c r="AZ20" s="5">
        <v>4352.3816721097</v>
      </c>
      <c r="BA20" s="5">
        <v>4443.3249095751507</v>
      </c>
      <c r="BB20" s="5">
        <v>4219.9727213999986</v>
      </c>
    </row>
    <row r="21" spans="2:55" s="11" customFormat="1" ht="15" x14ac:dyDescent="0.25"/>
    <row r="22" spans="2:55" ht="15" x14ac:dyDescent="0.25">
      <c r="B22" s="9" t="s">
        <v>20</v>
      </c>
      <c r="C22" s="8" t="str">
        <f t="shared" ref="C22:AP22" si="7">C4</f>
        <v>1Q 2008</v>
      </c>
      <c r="D22" s="8" t="str">
        <f t="shared" si="7"/>
        <v>2Q 2008</v>
      </c>
      <c r="E22" s="8" t="str">
        <f t="shared" si="7"/>
        <v>3Q 2008</v>
      </c>
      <c r="F22" s="8" t="str">
        <f t="shared" si="7"/>
        <v>4Q 2008</v>
      </c>
      <c r="G22" s="8" t="str">
        <f t="shared" si="7"/>
        <v>1Q 2009</v>
      </c>
      <c r="H22" s="8" t="str">
        <f t="shared" si="7"/>
        <v>2Q 2009</v>
      </c>
      <c r="I22" s="8" t="str">
        <f t="shared" si="7"/>
        <v>3Q 2009</v>
      </c>
      <c r="J22" s="8" t="str">
        <f t="shared" si="7"/>
        <v>4Q 2009</v>
      </c>
      <c r="K22" s="8" t="str">
        <f t="shared" si="7"/>
        <v>1Q 2010</v>
      </c>
      <c r="L22" s="8" t="str">
        <f t="shared" si="7"/>
        <v>2Q 2010</v>
      </c>
      <c r="M22" s="8" t="str">
        <f t="shared" si="7"/>
        <v>3Q 2010</v>
      </c>
      <c r="N22" s="8" t="str">
        <f t="shared" si="7"/>
        <v>4Q 2010</v>
      </c>
      <c r="O22" s="8" t="str">
        <f t="shared" si="7"/>
        <v>1Q 2011</v>
      </c>
      <c r="P22" s="8" t="str">
        <f t="shared" si="7"/>
        <v>2Q 2011</v>
      </c>
      <c r="Q22" s="8" t="str">
        <f t="shared" si="7"/>
        <v>3Q 2011</v>
      </c>
      <c r="R22" s="8" t="str">
        <f t="shared" si="7"/>
        <v>4Q 2011</v>
      </c>
      <c r="S22" s="8" t="str">
        <f t="shared" si="7"/>
        <v>1Q 2012</v>
      </c>
      <c r="T22" s="8" t="str">
        <f t="shared" si="7"/>
        <v>2Q 2012</v>
      </c>
      <c r="U22" s="8" t="str">
        <f t="shared" si="7"/>
        <v>3Q 2012</v>
      </c>
      <c r="V22" s="8" t="str">
        <f t="shared" si="7"/>
        <v>4Q 2012</v>
      </c>
      <c r="W22" s="8" t="str">
        <f t="shared" si="7"/>
        <v>1Q 2013</v>
      </c>
      <c r="X22" s="8" t="str">
        <f t="shared" si="7"/>
        <v>2Q 2013</v>
      </c>
      <c r="Y22" s="8" t="str">
        <f t="shared" si="7"/>
        <v>3Q 2013</v>
      </c>
      <c r="Z22" s="8" t="str">
        <f t="shared" si="7"/>
        <v>4Q 2013</v>
      </c>
      <c r="AA22" s="8" t="str">
        <f t="shared" si="7"/>
        <v>1Q 2014</v>
      </c>
      <c r="AB22" s="8" t="str">
        <f t="shared" si="7"/>
        <v>2Q 2014</v>
      </c>
      <c r="AC22" s="8" t="str">
        <f t="shared" si="7"/>
        <v>3Q 2014</v>
      </c>
      <c r="AD22" s="8" t="str">
        <f t="shared" si="7"/>
        <v>4Q 2014</v>
      </c>
      <c r="AE22" s="8" t="str">
        <f t="shared" si="7"/>
        <v>1Q 2015</v>
      </c>
      <c r="AF22" s="8" t="str">
        <f t="shared" si="7"/>
        <v>2Q 2015</v>
      </c>
      <c r="AG22" s="8" t="str">
        <f t="shared" si="7"/>
        <v>3Q 2015</v>
      </c>
      <c r="AH22" s="8" t="str">
        <f t="shared" si="7"/>
        <v>4Q 2015</v>
      </c>
      <c r="AI22" s="8" t="str">
        <f t="shared" si="7"/>
        <v>1Q 2016</v>
      </c>
      <c r="AJ22" s="8" t="str">
        <f t="shared" si="7"/>
        <v>2Q 2016</v>
      </c>
      <c r="AK22" s="8" t="str">
        <f t="shared" si="7"/>
        <v>3Q 2016</v>
      </c>
      <c r="AL22" s="8" t="str">
        <f t="shared" si="7"/>
        <v>4Q 2016</v>
      </c>
      <c r="AM22" s="8" t="str">
        <f t="shared" si="7"/>
        <v>1Q 2017</v>
      </c>
      <c r="AN22" s="8" t="str">
        <f t="shared" si="7"/>
        <v>2Q 2017</v>
      </c>
      <c r="AO22" s="8" t="str">
        <f t="shared" si="7"/>
        <v>3Q 2017</v>
      </c>
      <c r="AP22" s="8" t="str">
        <f t="shared" si="7"/>
        <v>4Q 2017</v>
      </c>
      <c r="AQ22" s="8" t="str">
        <f t="shared" ref="AQ22:AX22" si="8">AQ4</f>
        <v>1Q 2018</v>
      </c>
      <c r="AR22" s="8" t="str">
        <f t="shared" si="8"/>
        <v>2Q 2018</v>
      </c>
      <c r="AS22" s="8" t="str">
        <f t="shared" si="8"/>
        <v>3Q 2018</v>
      </c>
      <c r="AT22" s="8" t="str">
        <f t="shared" si="8"/>
        <v>4Q 2018</v>
      </c>
      <c r="AU22" s="8" t="str">
        <f t="shared" si="8"/>
        <v>1Q 2019</v>
      </c>
      <c r="AV22" s="8" t="str">
        <f t="shared" si="8"/>
        <v>2Q 2019</v>
      </c>
      <c r="AW22" s="8" t="str">
        <f t="shared" si="8"/>
        <v>3Q 2019</v>
      </c>
      <c r="AX22" s="8" t="str">
        <f t="shared" si="8"/>
        <v>4Q 2019</v>
      </c>
      <c r="AY22" s="8" t="s">
        <v>86</v>
      </c>
      <c r="AZ22" s="8" t="s">
        <v>90</v>
      </c>
      <c r="BA22" s="8" t="s">
        <v>91</v>
      </c>
      <c r="BB22" s="8" t="s">
        <v>92</v>
      </c>
      <c r="BC22" s="13"/>
    </row>
    <row r="23" spans="2:55" ht="15" x14ac:dyDescent="0.25">
      <c r="B23" s="10" t="s">
        <v>21</v>
      </c>
      <c r="C23" s="5" t="s">
        <v>2</v>
      </c>
      <c r="D23" s="5" t="s">
        <v>2</v>
      </c>
      <c r="E23" s="5" t="s">
        <v>2</v>
      </c>
      <c r="F23" s="5" t="s">
        <v>2</v>
      </c>
      <c r="G23" s="5" t="s">
        <v>2</v>
      </c>
      <c r="H23" s="5" t="s">
        <v>2</v>
      </c>
      <c r="I23" s="5" t="s">
        <v>2</v>
      </c>
      <c r="J23" s="5" t="s">
        <v>2</v>
      </c>
      <c r="K23" s="5" t="s">
        <v>2</v>
      </c>
      <c r="L23" s="5" t="s">
        <v>2</v>
      </c>
      <c r="M23" s="5" t="s">
        <v>2</v>
      </c>
      <c r="N23" s="5" t="s">
        <v>2</v>
      </c>
      <c r="O23" s="5" t="s">
        <v>2</v>
      </c>
      <c r="P23" s="5" t="s">
        <v>2</v>
      </c>
      <c r="Q23" s="5" t="s">
        <v>2</v>
      </c>
      <c r="R23" s="5" t="s">
        <v>2</v>
      </c>
      <c r="S23" s="5" t="s">
        <v>2</v>
      </c>
      <c r="T23" s="5" t="s">
        <v>2</v>
      </c>
      <c r="U23" s="5" t="s">
        <v>2</v>
      </c>
      <c r="V23" s="5" t="s">
        <v>2</v>
      </c>
      <c r="W23" s="5" t="s">
        <v>2</v>
      </c>
      <c r="X23" s="5" t="s">
        <v>2</v>
      </c>
      <c r="Y23" s="5" t="s">
        <v>2</v>
      </c>
      <c r="Z23" s="5" t="s">
        <v>2</v>
      </c>
      <c r="AA23" s="5" t="s">
        <v>2</v>
      </c>
      <c r="AB23" s="5" t="s">
        <v>2</v>
      </c>
      <c r="AC23" s="5" t="s">
        <v>2</v>
      </c>
      <c r="AD23" s="5" t="s">
        <v>2</v>
      </c>
      <c r="AE23" s="16">
        <v>783.65775518033797</v>
      </c>
      <c r="AF23" s="16">
        <v>873.87938892549801</v>
      </c>
      <c r="AG23" s="16">
        <v>826.21179452447006</v>
      </c>
      <c r="AH23" s="16">
        <v>606.05682187659011</v>
      </c>
      <c r="AI23" s="5">
        <v>588</v>
      </c>
      <c r="AJ23" s="5">
        <v>720</v>
      </c>
      <c r="AK23" s="5">
        <v>941</v>
      </c>
      <c r="AL23" s="5">
        <v>828</v>
      </c>
      <c r="AM23" s="5">
        <v>710</v>
      </c>
      <c r="AN23" s="5">
        <v>927</v>
      </c>
      <c r="AO23" s="5">
        <v>1116</v>
      </c>
      <c r="AP23" s="5">
        <v>1134</v>
      </c>
      <c r="AQ23" s="5">
        <v>969</v>
      </c>
      <c r="AR23" s="5">
        <v>1024.0759902086995</v>
      </c>
      <c r="AS23" s="5">
        <v>1117.7079235837002</v>
      </c>
      <c r="AT23" s="5">
        <v>940.36095082419922</v>
      </c>
      <c r="AU23" s="5">
        <v>935.47529201049997</v>
      </c>
      <c r="AV23" s="5">
        <v>1157.8305502232001</v>
      </c>
      <c r="AW23" s="5">
        <v>1170.6866133747001</v>
      </c>
      <c r="AX23" s="5">
        <v>1073.0075443916003</v>
      </c>
      <c r="AY23" s="5">
        <v>1009.1827578973999</v>
      </c>
      <c r="AZ23" s="5">
        <v>797</v>
      </c>
      <c r="BA23" s="5">
        <v>1022</v>
      </c>
      <c r="BB23" s="5">
        <v>992</v>
      </c>
    </row>
    <row r="24" spans="2:55" ht="15" x14ac:dyDescent="0.25">
      <c r="B24" s="10" t="s">
        <v>22</v>
      </c>
      <c r="C24" s="5" t="s">
        <v>2</v>
      </c>
      <c r="D24" s="5" t="s">
        <v>2</v>
      </c>
      <c r="E24" s="5" t="s">
        <v>2</v>
      </c>
      <c r="F24" s="5" t="s">
        <v>2</v>
      </c>
      <c r="G24" s="5" t="s">
        <v>2</v>
      </c>
      <c r="H24" s="5" t="s">
        <v>2</v>
      </c>
      <c r="I24" s="5" t="s">
        <v>2</v>
      </c>
      <c r="J24" s="5" t="s">
        <v>2</v>
      </c>
      <c r="K24" s="5" t="s">
        <v>2</v>
      </c>
      <c r="L24" s="5" t="s">
        <v>2</v>
      </c>
      <c r="M24" s="5" t="s">
        <v>2</v>
      </c>
      <c r="N24" s="5" t="s">
        <v>2</v>
      </c>
      <c r="O24" s="5" t="s">
        <v>2</v>
      </c>
      <c r="P24" s="5" t="s">
        <v>2</v>
      </c>
      <c r="Q24" s="5" t="s">
        <v>2</v>
      </c>
      <c r="R24" s="5" t="s">
        <v>2</v>
      </c>
      <c r="S24" s="5" t="s">
        <v>2</v>
      </c>
      <c r="T24" s="5" t="s">
        <v>2</v>
      </c>
      <c r="U24" s="5" t="s">
        <v>2</v>
      </c>
      <c r="V24" s="5" t="s">
        <v>2</v>
      </c>
      <c r="W24" s="5" t="s">
        <v>2</v>
      </c>
      <c r="X24" s="5" t="s">
        <v>2</v>
      </c>
      <c r="Y24" s="5" t="s">
        <v>2</v>
      </c>
      <c r="Z24" s="5" t="s">
        <v>2</v>
      </c>
      <c r="AA24" s="5" t="s">
        <v>2</v>
      </c>
      <c r="AB24" s="5" t="s">
        <v>2</v>
      </c>
      <c r="AC24" s="5" t="s">
        <v>2</v>
      </c>
      <c r="AD24" s="5" t="s">
        <v>2</v>
      </c>
      <c r="AE24" s="16">
        <v>387.55005555385401</v>
      </c>
      <c r="AF24" s="16">
        <v>508.70247463170602</v>
      </c>
      <c r="AG24" s="16">
        <v>396.781647195228</v>
      </c>
      <c r="AH24" s="16">
        <v>369.77926011572225</v>
      </c>
      <c r="AI24" s="5">
        <v>316</v>
      </c>
      <c r="AJ24" s="5">
        <v>351</v>
      </c>
      <c r="AK24" s="5">
        <v>355</v>
      </c>
      <c r="AL24" s="5">
        <v>351</v>
      </c>
      <c r="AM24" s="5">
        <v>413</v>
      </c>
      <c r="AN24" s="5">
        <v>460</v>
      </c>
      <c r="AO24" s="5">
        <v>388</v>
      </c>
      <c r="AP24" s="5">
        <v>469</v>
      </c>
      <c r="AQ24" s="5">
        <v>594</v>
      </c>
      <c r="AR24" s="5">
        <v>662.14827013449997</v>
      </c>
      <c r="AS24" s="5">
        <v>489.06786890859996</v>
      </c>
      <c r="AT24" s="5">
        <v>522.44858580990024</v>
      </c>
      <c r="AU24" s="5">
        <v>539.4355516462</v>
      </c>
      <c r="AV24" s="5">
        <v>624.54328539129995</v>
      </c>
      <c r="AW24" s="5">
        <v>375.88195456849991</v>
      </c>
      <c r="AX24" s="5">
        <v>377.13920839400021</v>
      </c>
      <c r="AY24" s="5">
        <v>504.53820416620005</v>
      </c>
      <c r="AZ24" s="5">
        <v>357.50000000000011</v>
      </c>
      <c r="BA24" s="5">
        <v>252</v>
      </c>
      <c r="BB24" s="5">
        <v>447</v>
      </c>
    </row>
    <row r="25" spans="2:55" ht="15" x14ac:dyDescent="0.25">
      <c r="B25" s="10" t="s">
        <v>23</v>
      </c>
      <c r="C25" s="5" t="s">
        <v>2</v>
      </c>
      <c r="D25" s="5" t="s">
        <v>2</v>
      </c>
      <c r="E25" s="5" t="s">
        <v>2</v>
      </c>
      <c r="F25" s="5" t="s">
        <v>2</v>
      </c>
      <c r="G25" s="5" t="s">
        <v>2</v>
      </c>
      <c r="H25" s="5" t="s">
        <v>2</v>
      </c>
      <c r="I25" s="5" t="s">
        <v>2</v>
      </c>
      <c r="J25" s="5" t="s">
        <v>2</v>
      </c>
      <c r="K25" s="5" t="s">
        <v>2</v>
      </c>
      <c r="L25" s="5" t="s">
        <v>2</v>
      </c>
      <c r="M25" s="5" t="s">
        <v>2</v>
      </c>
      <c r="N25" s="5" t="s">
        <v>2</v>
      </c>
      <c r="O25" s="5" t="s">
        <v>2</v>
      </c>
      <c r="P25" s="5" t="s">
        <v>2</v>
      </c>
      <c r="Q25" s="5" t="s">
        <v>2</v>
      </c>
      <c r="R25" s="5" t="s">
        <v>2</v>
      </c>
      <c r="S25" s="5" t="s">
        <v>2</v>
      </c>
      <c r="T25" s="5" t="s">
        <v>2</v>
      </c>
      <c r="U25" s="5" t="s">
        <v>2</v>
      </c>
      <c r="V25" s="5" t="s">
        <v>2</v>
      </c>
      <c r="W25" s="5" t="s">
        <v>2</v>
      </c>
      <c r="X25" s="5" t="s">
        <v>2</v>
      </c>
      <c r="Y25" s="5" t="s">
        <v>2</v>
      </c>
      <c r="Z25" s="5" t="s">
        <v>2</v>
      </c>
      <c r="AA25" s="5" t="s">
        <v>2</v>
      </c>
      <c r="AB25" s="5" t="s">
        <v>2</v>
      </c>
      <c r="AC25" s="5" t="s">
        <v>2</v>
      </c>
      <c r="AD25" s="5" t="s">
        <v>2</v>
      </c>
      <c r="AE25" s="16">
        <v>171.04774930497499</v>
      </c>
      <c r="AF25" s="16">
        <v>212.18790602096999</v>
      </c>
      <c r="AG25" s="16">
        <v>162.27583473063905</v>
      </c>
      <c r="AH25" s="16">
        <v>139.0947418728619</v>
      </c>
      <c r="AI25" s="5">
        <v>283</v>
      </c>
      <c r="AJ25" s="5">
        <v>359</v>
      </c>
      <c r="AK25" s="5">
        <v>378</v>
      </c>
      <c r="AL25" s="5">
        <v>308</v>
      </c>
      <c r="AM25" s="5">
        <v>448</v>
      </c>
      <c r="AN25" s="5">
        <v>486</v>
      </c>
      <c r="AO25" s="5">
        <v>520</v>
      </c>
      <c r="AP25" s="5">
        <v>478</v>
      </c>
      <c r="AQ25" s="5">
        <v>323</v>
      </c>
      <c r="AR25" s="5">
        <v>413.22074815849993</v>
      </c>
      <c r="AS25" s="5">
        <v>339.32097183069993</v>
      </c>
      <c r="AT25" s="5">
        <v>299.52150235650015</v>
      </c>
      <c r="AU25" s="5">
        <v>372.07784122079977</v>
      </c>
      <c r="AV25" s="5">
        <v>229.89867622439988</v>
      </c>
      <c r="AW25" s="5">
        <v>321.10551338389996</v>
      </c>
      <c r="AX25" s="5">
        <v>245.91796917090039</v>
      </c>
      <c r="AY25" s="5">
        <v>241.44659360679998</v>
      </c>
      <c r="AZ25" s="5">
        <v>249.7</v>
      </c>
      <c r="BA25" s="5">
        <v>246</v>
      </c>
      <c r="BB25" s="5">
        <v>296</v>
      </c>
    </row>
    <row r="26" spans="2:55" ht="15" x14ac:dyDescent="0.25">
      <c r="B26" s="10" t="s">
        <v>24</v>
      </c>
      <c r="C26" s="5" t="s">
        <v>2</v>
      </c>
      <c r="D26" s="5" t="s">
        <v>2</v>
      </c>
      <c r="E26" s="5" t="s">
        <v>2</v>
      </c>
      <c r="F26" s="5" t="s">
        <v>2</v>
      </c>
      <c r="G26" s="5" t="s">
        <v>2</v>
      </c>
      <c r="H26" s="5" t="s">
        <v>2</v>
      </c>
      <c r="I26" s="5" t="s">
        <v>2</v>
      </c>
      <c r="J26" s="5" t="s">
        <v>2</v>
      </c>
      <c r="K26" s="5" t="s">
        <v>2</v>
      </c>
      <c r="L26" s="5" t="s">
        <v>2</v>
      </c>
      <c r="M26" s="5" t="s">
        <v>2</v>
      </c>
      <c r="N26" s="5" t="s">
        <v>2</v>
      </c>
      <c r="O26" s="5" t="s">
        <v>2</v>
      </c>
      <c r="P26" s="5" t="s">
        <v>2</v>
      </c>
      <c r="Q26" s="5" t="s">
        <v>2</v>
      </c>
      <c r="R26" s="5" t="s">
        <v>2</v>
      </c>
      <c r="S26" s="5" t="s">
        <v>2</v>
      </c>
      <c r="T26" s="5" t="s">
        <v>2</v>
      </c>
      <c r="U26" s="5" t="s">
        <v>2</v>
      </c>
      <c r="V26" s="5" t="s">
        <v>2</v>
      </c>
      <c r="W26" s="5" t="s">
        <v>2</v>
      </c>
      <c r="X26" s="5" t="s">
        <v>2</v>
      </c>
      <c r="Y26" s="5" t="s">
        <v>2</v>
      </c>
      <c r="Z26" s="5" t="s">
        <v>2</v>
      </c>
      <c r="AA26" s="5" t="s">
        <v>2</v>
      </c>
      <c r="AB26" s="5" t="s">
        <v>2</v>
      </c>
      <c r="AC26" s="5" t="s">
        <v>2</v>
      </c>
      <c r="AD26" s="5" t="s">
        <v>2</v>
      </c>
      <c r="AE26" s="16">
        <v>392.62586478303501</v>
      </c>
      <c r="AF26" s="16">
        <v>337.94717544436099</v>
      </c>
      <c r="AG26" s="16">
        <v>390.33433748713304</v>
      </c>
      <c r="AH26" s="16">
        <v>235.5375962341123</v>
      </c>
      <c r="AI26" s="5">
        <v>133</v>
      </c>
      <c r="AJ26" s="5">
        <v>164</v>
      </c>
      <c r="AK26" s="5">
        <v>147</v>
      </c>
      <c r="AL26" s="5">
        <v>185</v>
      </c>
      <c r="AM26" s="5">
        <v>336</v>
      </c>
      <c r="AN26" s="5">
        <v>284</v>
      </c>
      <c r="AO26" s="5">
        <v>226</v>
      </c>
      <c r="AP26" s="5">
        <v>237</v>
      </c>
      <c r="AQ26" s="5">
        <v>541</v>
      </c>
      <c r="AR26" s="5">
        <v>696.17267795000021</v>
      </c>
      <c r="AS26" s="5">
        <v>681.7483061503998</v>
      </c>
      <c r="AT26" s="5">
        <v>637.14781329480002</v>
      </c>
      <c r="AU26" s="5">
        <v>561.12462512000002</v>
      </c>
      <c r="AV26" s="5">
        <v>551.34140113000012</v>
      </c>
      <c r="AW26" s="5">
        <v>426.87287448999984</v>
      </c>
      <c r="AX26" s="5">
        <v>408.6610992599999</v>
      </c>
      <c r="AY26" s="5">
        <v>484.38651328999998</v>
      </c>
      <c r="AZ26" s="5">
        <v>299</v>
      </c>
      <c r="BA26" s="5">
        <v>300</v>
      </c>
      <c r="BB26" s="5">
        <v>342</v>
      </c>
    </row>
    <row r="27" spans="2:55" ht="15" x14ac:dyDescent="0.25">
      <c r="B27" s="10" t="s">
        <v>25</v>
      </c>
      <c r="C27" s="5" t="s">
        <v>2</v>
      </c>
      <c r="D27" s="5" t="s">
        <v>2</v>
      </c>
      <c r="E27" s="5" t="s">
        <v>2</v>
      </c>
      <c r="F27" s="5" t="s">
        <v>2</v>
      </c>
      <c r="G27" s="5" t="s">
        <v>2</v>
      </c>
      <c r="H27" s="5" t="s">
        <v>2</v>
      </c>
      <c r="I27" s="5" t="s">
        <v>2</v>
      </c>
      <c r="J27" s="5" t="s">
        <v>2</v>
      </c>
      <c r="K27" s="5" t="s">
        <v>2</v>
      </c>
      <c r="L27" s="5" t="s">
        <v>2</v>
      </c>
      <c r="M27" s="5" t="s">
        <v>2</v>
      </c>
      <c r="N27" s="5" t="s">
        <v>2</v>
      </c>
      <c r="O27" s="5" t="s">
        <v>2</v>
      </c>
      <c r="P27" s="5" t="s">
        <v>2</v>
      </c>
      <c r="Q27" s="5" t="s">
        <v>2</v>
      </c>
      <c r="R27" s="5" t="s">
        <v>2</v>
      </c>
      <c r="S27" s="5" t="s">
        <v>2</v>
      </c>
      <c r="T27" s="5" t="s">
        <v>2</v>
      </c>
      <c r="U27" s="5" t="s">
        <v>2</v>
      </c>
      <c r="V27" s="5" t="s">
        <v>2</v>
      </c>
      <c r="W27" s="5" t="s">
        <v>2</v>
      </c>
      <c r="X27" s="5" t="s">
        <v>2</v>
      </c>
      <c r="Y27" s="5" t="s">
        <v>2</v>
      </c>
      <c r="Z27" s="5" t="s">
        <v>2</v>
      </c>
      <c r="AA27" s="5" t="s">
        <v>2</v>
      </c>
      <c r="AB27" s="5" t="s">
        <v>2</v>
      </c>
      <c r="AC27" s="5" t="s">
        <v>2</v>
      </c>
      <c r="AD27" s="5" t="s">
        <v>2</v>
      </c>
      <c r="AE27" s="16">
        <v>175.03195078458901</v>
      </c>
      <c r="AF27" s="16">
        <v>45.073104001000999</v>
      </c>
      <c r="AG27" s="16">
        <v>64.163051141345008</v>
      </c>
      <c r="AH27" s="16">
        <v>93.473418955555459</v>
      </c>
      <c r="AI27" s="5">
        <v>76</v>
      </c>
      <c r="AJ27" s="5">
        <v>94</v>
      </c>
      <c r="AK27" s="5">
        <v>78</v>
      </c>
      <c r="AL27" s="5">
        <v>69</v>
      </c>
      <c r="AM27" s="5">
        <v>43</v>
      </c>
      <c r="AN27" s="5">
        <v>99</v>
      </c>
      <c r="AO27" s="5">
        <v>25</v>
      </c>
      <c r="AP27" s="5">
        <v>110</v>
      </c>
      <c r="AQ27" s="5">
        <v>36</v>
      </c>
      <c r="AR27" s="5">
        <v>45.861010157199999</v>
      </c>
      <c r="AS27" s="5">
        <v>55.073200564800004</v>
      </c>
      <c r="AT27" s="5">
        <v>352.59117968940001</v>
      </c>
      <c r="AU27" s="5">
        <v>105.97090672830001</v>
      </c>
      <c r="AV27" s="5">
        <v>55.282808115899996</v>
      </c>
      <c r="AW27" s="5">
        <v>29.437112536300003</v>
      </c>
      <c r="AX27" s="5">
        <v>53.309172619500004</v>
      </c>
      <c r="AY27" s="5">
        <v>28.6981405047</v>
      </c>
      <c r="AZ27" s="5">
        <v>332.7</v>
      </c>
      <c r="BA27" s="5">
        <v>315</v>
      </c>
      <c r="BB27" s="5">
        <v>103</v>
      </c>
    </row>
    <row r="28" spans="2:55" ht="15" x14ac:dyDescent="0.25">
      <c r="B28" s="10" t="s">
        <v>77</v>
      </c>
      <c r="C28" s="5" t="s">
        <v>2</v>
      </c>
      <c r="D28" s="5" t="s">
        <v>2</v>
      </c>
      <c r="E28" s="5" t="s">
        <v>2</v>
      </c>
      <c r="F28" s="5" t="s">
        <v>2</v>
      </c>
      <c r="G28" s="5" t="s">
        <v>2</v>
      </c>
      <c r="H28" s="5" t="s">
        <v>2</v>
      </c>
      <c r="I28" s="5" t="s">
        <v>2</v>
      </c>
      <c r="J28" s="5" t="s">
        <v>2</v>
      </c>
      <c r="K28" s="5" t="s">
        <v>2</v>
      </c>
      <c r="L28" s="5" t="s">
        <v>2</v>
      </c>
      <c r="M28" s="5" t="s">
        <v>2</v>
      </c>
      <c r="N28" s="5" t="s">
        <v>2</v>
      </c>
      <c r="O28" s="5" t="s">
        <v>2</v>
      </c>
      <c r="P28" s="5" t="s">
        <v>2</v>
      </c>
      <c r="Q28" s="5" t="s">
        <v>2</v>
      </c>
      <c r="R28" s="5" t="s">
        <v>2</v>
      </c>
      <c r="S28" s="5" t="s">
        <v>2</v>
      </c>
      <c r="T28" s="5" t="s">
        <v>2</v>
      </c>
      <c r="U28" s="5" t="s">
        <v>2</v>
      </c>
      <c r="V28" s="5" t="s">
        <v>2</v>
      </c>
      <c r="W28" s="5" t="s">
        <v>2</v>
      </c>
      <c r="X28" s="5" t="s">
        <v>2</v>
      </c>
      <c r="Y28" s="5" t="s">
        <v>2</v>
      </c>
      <c r="Z28" s="5" t="s">
        <v>2</v>
      </c>
      <c r="AA28" s="5" t="s">
        <v>2</v>
      </c>
      <c r="AB28" s="5" t="s">
        <v>2</v>
      </c>
      <c r="AC28" s="5" t="s">
        <v>2</v>
      </c>
      <c r="AD28" s="5" t="s">
        <v>2</v>
      </c>
      <c r="AE28" s="16">
        <v>168.92962673657962</v>
      </c>
      <c r="AF28" s="16">
        <v>89.608260207991194</v>
      </c>
      <c r="AG28" s="16">
        <v>97.115546517640851</v>
      </c>
      <c r="AH28" s="16">
        <v>106.75751013578976</v>
      </c>
      <c r="AI28" s="5">
        <v>100</v>
      </c>
      <c r="AJ28" s="5">
        <v>60</v>
      </c>
      <c r="AK28" s="5">
        <v>110</v>
      </c>
      <c r="AL28" s="5">
        <v>107</v>
      </c>
      <c r="AM28" s="5">
        <v>81</v>
      </c>
      <c r="AN28" s="5">
        <v>112</v>
      </c>
      <c r="AO28" s="5">
        <v>103</v>
      </c>
      <c r="AP28" s="5">
        <v>129</v>
      </c>
      <c r="AQ28" s="5">
        <v>121</v>
      </c>
      <c r="AR28" s="5">
        <v>171.91068328699998</v>
      </c>
      <c r="AS28" s="5">
        <v>185.22648330080003</v>
      </c>
      <c r="AT28" s="5">
        <v>78.384145180000004</v>
      </c>
      <c r="AU28" s="5">
        <v>126.55215339590001</v>
      </c>
      <c r="AV28" s="5">
        <v>24.712379641999991</v>
      </c>
      <c r="AW28" s="5">
        <v>94.03898604310001</v>
      </c>
      <c r="AX28" s="5">
        <v>39.696480918999981</v>
      </c>
      <c r="AY28" s="5">
        <v>70.29887032260001</v>
      </c>
      <c r="AZ28" s="5">
        <v>22.599999999999994</v>
      </c>
      <c r="BA28" s="5">
        <v>22</v>
      </c>
      <c r="BB28" s="5">
        <v>95</v>
      </c>
    </row>
    <row r="29" spans="2:55" ht="15" x14ac:dyDescent="0.25">
      <c r="B29" s="10" t="s">
        <v>78</v>
      </c>
      <c r="C29" s="5" t="s">
        <v>2</v>
      </c>
      <c r="D29" s="5" t="s">
        <v>2</v>
      </c>
      <c r="E29" s="5" t="s">
        <v>2</v>
      </c>
      <c r="F29" s="5" t="s">
        <v>2</v>
      </c>
      <c r="G29" s="5" t="s">
        <v>2</v>
      </c>
      <c r="H29" s="5" t="s">
        <v>2</v>
      </c>
      <c r="I29" s="5" t="s">
        <v>2</v>
      </c>
      <c r="J29" s="5" t="s">
        <v>2</v>
      </c>
      <c r="K29" s="5" t="s">
        <v>2</v>
      </c>
      <c r="L29" s="5" t="s">
        <v>2</v>
      </c>
      <c r="M29" s="5" t="s">
        <v>2</v>
      </c>
      <c r="N29" s="5" t="s">
        <v>2</v>
      </c>
      <c r="O29" s="5" t="s">
        <v>2</v>
      </c>
      <c r="P29" s="5" t="s">
        <v>2</v>
      </c>
      <c r="Q29" s="5" t="s">
        <v>2</v>
      </c>
      <c r="R29" s="5" t="s">
        <v>2</v>
      </c>
      <c r="S29" s="5" t="s">
        <v>2</v>
      </c>
      <c r="T29" s="5" t="s">
        <v>2</v>
      </c>
      <c r="U29" s="5" t="s">
        <v>2</v>
      </c>
      <c r="V29" s="5" t="s">
        <v>2</v>
      </c>
      <c r="W29" s="5" t="s">
        <v>2</v>
      </c>
      <c r="X29" s="5" t="s">
        <v>2</v>
      </c>
      <c r="Y29" s="5" t="s">
        <v>2</v>
      </c>
      <c r="Z29" s="5" t="s">
        <v>2</v>
      </c>
      <c r="AA29" s="5" t="s">
        <v>2</v>
      </c>
      <c r="AB29" s="5" t="s">
        <v>2</v>
      </c>
      <c r="AC29" s="5" t="s">
        <v>2</v>
      </c>
      <c r="AD29" s="5" t="s">
        <v>2</v>
      </c>
      <c r="AE29" s="16">
        <v>42.232406684144905</v>
      </c>
      <c r="AF29" s="16">
        <v>22.402065051997798</v>
      </c>
      <c r="AG29" s="16">
        <v>24.278886629410213</v>
      </c>
      <c r="AH29" s="16">
        <v>26.68937753394744</v>
      </c>
      <c r="AI29" s="5">
        <v>25</v>
      </c>
      <c r="AJ29" s="5">
        <v>53</v>
      </c>
      <c r="AK29" s="5">
        <v>151</v>
      </c>
      <c r="AL29" s="5">
        <v>88</v>
      </c>
      <c r="AM29" s="5">
        <v>88</v>
      </c>
      <c r="AN29" s="5">
        <v>113</v>
      </c>
      <c r="AO29" s="5">
        <v>106</v>
      </c>
      <c r="AP29" s="5">
        <v>125</v>
      </c>
      <c r="AQ29" s="5">
        <v>112</v>
      </c>
      <c r="AR29" s="5">
        <v>78.71762291520001</v>
      </c>
      <c r="AS29" s="5">
        <v>95.5</v>
      </c>
      <c r="AT29" s="5">
        <v>118.30917468739999</v>
      </c>
      <c r="AU29" s="5">
        <v>105.69538901749999</v>
      </c>
      <c r="AV29" s="5">
        <v>110.30838532300001</v>
      </c>
      <c r="AW29" s="5">
        <v>100.24114531649998</v>
      </c>
      <c r="AX29" s="5">
        <v>88.755080343000031</v>
      </c>
      <c r="AY29" s="5">
        <v>75.093967224399989</v>
      </c>
      <c r="AZ29" s="5">
        <v>58.199999999999989</v>
      </c>
      <c r="BA29" s="5">
        <v>52</v>
      </c>
      <c r="BB29" s="5">
        <v>64</v>
      </c>
    </row>
    <row r="30" spans="2:55" s="11" customFormat="1" ht="15" x14ac:dyDescent="0.25">
      <c r="B30" s="10" t="s">
        <v>26</v>
      </c>
      <c r="C30" s="5" t="s">
        <v>2</v>
      </c>
      <c r="D30" s="5" t="s">
        <v>2</v>
      </c>
      <c r="E30" s="5" t="s">
        <v>2</v>
      </c>
      <c r="F30" s="5" t="s">
        <v>2</v>
      </c>
      <c r="G30" s="5" t="s">
        <v>2</v>
      </c>
      <c r="H30" s="5" t="s">
        <v>2</v>
      </c>
      <c r="I30" s="5" t="s">
        <v>2</v>
      </c>
      <c r="J30" s="5" t="s">
        <v>2</v>
      </c>
      <c r="K30" s="5" t="s">
        <v>2</v>
      </c>
      <c r="L30" s="5" t="s">
        <v>2</v>
      </c>
      <c r="M30" s="5" t="s">
        <v>2</v>
      </c>
      <c r="N30" s="5" t="s">
        <v>2</v>
      </c>
      <c r="O30" s="5" t="s">
        <v>2</v>
      </c>
      <c r="P30" s="5" t="s">
        <v>2</v>
      </c>
      <c r="Q30" s="5" t="s">
        <v>2</v>
      </c>
      <c r="R30" s="5" t="s">
        <v>2</v>
      </c>
      <c r="S30" s="5" t="s">
        <v>2</v>
      </c>
      <c r="T30" s="5" t="s">
        <v>2</v>
      </c>
      <c r="U30" s="5" t="s">
        <v>2</v>
      </c>
      <c r="V30" s="5" t="s">
        <v>2</v>
      </c>
      <c r="W30" s="5" t="s">
        <v>2</v>
      </c>
      <c r="X30" s="5" t="s">
        <v>2</v>
      </c>
      <c r="Y30" s="5" t="s">
        <v>2</v>
      </c>
      <c r="Z30" s="5" t="s">
        <v>2</v>
      </c>
      <c r="AA30" s="5" t="s">
        <v>2</v>
      </c>
      <c r="AB30" s="5" t="s">
        <v>2</v>
      </c>
      <c r="AC30" s="5" t="s">
        <v>2</v>
      </c>
      <c r="AD30" s="5" t="s">
        <v>2</v>
      </c>
      <c r="AE30" s="16">
        <v>94.600590972484568</v>
      </c>
      <c r="AF30" s="16">
        <v>50.180625716475063</v>
      </c>
      <c r="AG30" s="16">
        <v>54.384706049878865</v>
      </c>
      <c r="AH30" s="16">
        <v>59.784205676042255</v>
      </c>
      <c r="AI30" s="5">
        <v>56</v>
      </c>
      <c r="AJ30" s="5">
        <v>68</v>
      </c>
      <c r="AK30" s="5">
        <v>65</v>
      </c>
      <c r="AL30" s="5">
        <v>29</v>
      </c>
      <c r="AM30" s="5">
        <v>37</v>
      </c>
      <c r="AN30" s="5">
        <v>62</v>
      </c>
      <c r="AO30" s="5">
        <v>67</v>
      </c>
      <c r="AP30" s="5">
        <v>133</v>
      </c>
      <c r="AQ30" s="5">
        <v>98</v>
      </c>
      <c r="AR30" s="5">
        <v>19.892997188899997</v>
      </c>
      <c r="AS30" s="5">
        <v>163.37952264809999</v>
      </c>
      <c r="AT30" s="5">
        <v>64.236648157800019</v>
      </c>
      <c r="AU30" s="5">
        <v>122.6682408608</v>
      </c>
      <c r="AV30" s="5">
        <v>43.082513950199996</v>
      </c>
      <c r="AW30" s="5">
        <v>57.735800287000018</v>
      </c>
      <c r="AX30" s="5">
        <v>25.513444902000003</v>
      </c>
      <c r="AY30" s="5">
        <v>43.354952987899999</v>
      </c>
      <c r="AZ30" s="5">
        <v>57.3</v>
      </c>
      <c r="BA30" s="5">
        <v>20</v>
      </c>
      <c r="BB30" s="5">
        <v>46</v>
      </c>
    </row>
    <row r="31" spans="2:55" ht="15" x14ac:dyDescent="0.25">
      <c r="B31" s="10" t="s">
        <v>27</v>
      </c>
      <c r="C31" s="5">
        <f>C5</f>
        <v>2353.2600000000002</v>
      </c>
      <c r="D31" s="5">
        <f t="shared" ref="D31:AD31" si="9">D5</f>
        <v>3530.3560000000002</v>
      </c>
      <c r="E31" s="5">
        <f t="shared" si="9"/>
        <v>3756.2710000000002</v>
      </c>
      <c r="F31" s="5">
        <f t="shared" si="9"/>
        <v>2058.7739999999999</v>
      </c>
      <c r="G31" s="5">
        <f t="shared" si="9"/>
        <v>1293.326</v>
      </c>
      <c r="H31" s="5">
        <f t="shared" si="9"/>
        <v>1292.9349999999999</v>
      </c>
      <c r="I31" s="5">
        <f t="shared" si="9"/>
        <v>1739.07</v>
      </c>
      <c r="J31" s="5">
        <f t="shared" si="9"/>
        <v>1814.5640000000001</v>
      </c>
      <c r="K31" s="5">
        <f t="shared" si="9"/>
        <v>1697.442</v>
      </c>
      <c r="L31" s="5">
        <f t="shared" si="9"/>
        <v>2155.6860000000001</v>
      </c>
      <c r="M31" s="5">
        <f t="shared" si="9"/>
        <v>2231.5079999999998</v>
      </c>
      <c r="N31" s="5">
        <f t="shared" si="9"/>
        <v>2266.1120000000001</v>
      </c>
      <c r="O31" s="5">
        <f t="shared" si="9"/>
        <v>2358.8780000000002</v>
      </c>
      <c r="P31" s="5">
        <f t="shared" si="9"/>
        <v>2982.2669999999998</v>
      </c>
      <c r="Q31" s="5">
        <f t="shared" si="9"/>
        <v>3333.9720000000002</v>
      </c>
      <c r="R31" s="5">
        <f t="shared" si="9"/>
        <v>3053.4389999999999</v>
      </c>
      <c r="S31" s="5">
        <f t="shared" si="9"/>
        <v>3094.3409999999999</v>
      </c>
      <c r="T31" s="5">
        <f t="shared" si="9"/>
        <v>3257.143</v>
      </c>
      <c r="U31" s="5">
        <f t="shared" si="9"/>
        <v>3002.1819999999998</v>
      </c>
      <c r="V31" s="5">
        <f t="shared" si="9"/>
        <v>2802.9259999999999</v>
      </c>
      <c r="W31" s="5">
        <f t="shared" si="9"/>
        <v>2855.8220000000001</v>
      </c>
      <c r="X31" s="5">
        <f t="shared" si="9"/>
        <v>2829.2020000000002</v>
      </c>
      <c r="Y31" s="5">
        <f t="shared" si="9"/>
        <v>2719.6509999999998</v>
      </c>
      <c r="Z31" s="5">
        <f t="shared" si="9"/>
        <v>2504.7669999999998</v>
      </c>
      <c r="AA31" s="5">
        <f t="shared" si="9"/>
        <v>2637.8</v>
      </c>
      <c r="AB31" s="5">
        <f t="shared" si="9"/>
        <v>2808.2</v>
      </c>
      <c r="AC31" s="5">
        <f t="shared" si="9"/>
        <v>2607</v>
      </c>
      <c r="AD31" s="5">
        <f t="shared" si="9"/>
        <v>2342.7000000000007</v>
      </c>
      <c r="AE31" s="5">
        <f t="shared" ref="AE31:AQ31" si="10">SUM(AE23:AE30)</f>
        <v>2215.6759999999999</v>
      </c>
      <c r="AF31" s="5">
        <f t="shared" si="10"/>
        <v>2139.9809999999998</v>
      </c>
      <c r="AG31" s="5">
        <f t="shared" si="10"/>
        <v>2015.545804275745</v>
      </c>
      <c r="AH31" s="5">
        <f t="shared" si="10"/>
        <v>1637.1729324006214</v>
      </c>
      <c r="AI31" s="5">
        <f t="shared" si="10"/>
        <v>1577</v>
      </c>
      <c r="AJ31" s="5">
        <f t="shared" si="10"/>
        <v>1869</v>
      </c>
      <c r="AK31" s="5">
        <f t="shared" si="10"/>
        <v>2225</v>
      </c>
      <c r="AL31" s="5">
        <f t="shared" si="10"/>
        <v>1965</v>
      </c>
      <c r="AM31" s="5">
        <f t="shared" si="10"/>
        <v>2156</v>
      </c>
      <c r="AN31" s="5">
        <f t="shared" si="10"/>
        <v>2543</v>
      </c>
      <c r="AO31" s="5">
        <f t="shared" si="10"/>
        <v>2551</v>
      </c>
      <c r="AP31" s="5">
        <f t="shared" si="10"/>
        <v>2815</v>
      </c>
      <c r="AQ31" s="5">
        <f t="shared" si="10"/>
        <v>2794</v>
      </c>
      <c r="AR31" s="5">
        <f t="shared" ref="AR31:AX31" si="11">SUM(AR23:AR30)</f>
        <v>3112</v>
      </c>
      <c r="AS31" s="5">
        <f t="shared" si="11"/>
        <v>3127.0242769871002</v>
      </c>
      <c r="AT31" s="5">
        <f t="shared" si="11"/>
        <v>3013</v>
      </c>
      <c r="AU31" s="5">
        <f t="shared" si="11"/>
        <v>2868.9999999999995</v>
      </c>
      <c r="AV31" s="5">
        <f t="shared" si="11"/>
        <v>2797</v>
      </c>
      <c r="AW31" s="5">
        <f t="shared" si="11"/>
        <v>2576</v>
      </c>
      <c r="AX31" s="5">
        <f t="shared" si="11"/>
        <v>2312.0000000000005</v>
      </c>
      <c r="AY31" s="5">
        <v>2457</v>
      </c>
      <c r="AZ31" s="5">
        <v>2174</v>
      </c>
      <c r="BA31" s="5">
        <f>SUM(BA23:BA30)</f>
        <v>2229</v>
      </c>
      <c r="BB31" s="5">
        <f>SUM(BB23:BB30)</f>
        <v>2385</v>
      </c>
      <c r="BC31" s="13"/>
    </row>
    <row r="32" spans="2:55" ht="15" x14ac:dyDescent="0.25">
      <c r="B32" s="11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</row>
    <row r="33" spans="2:54" ht="15" x14ac:dyDescent="0.25">
      <c r="B33" s="9" t="s">
        <v>28</v>
      </c>
      <c r="C33" s="8" t="str">
        <f t="shared" ref="C33:AP33" si="12">C4</f>
        <v>1Q 2008</v>
      </c>
      <c r="D33" s="8" t="str">
        <f t="shared" si="12"/>
        <v>2Q 2008</v>
      </c>
      <c r="E33" s="8" t="str">
        <f t="shared" si="12"/>
        <v>3Q 2008</v>
      </c>
      <c r="F33" s="8" t="str">
        <f t="shared" si="12"/>
        <v>4Q 2008</v>
      </c>
      <c r="G33" s="8" t="str">
        <f t="shared" si="12"/>
        <v>1Q 2009</v>
      </c>
      <c r="H33" s="8" t="str">
        <f t="shared" si="12"/>
        <v>2Q 2009</v>
      </c>
      <c r="I33" s="8" t="str">
        <f t="shared" si="12"/>
        <v>3Q 2009</v>
      </c>
      <c r="J33" s="8" t="str">
        <f t="shared" si="12"/>
        <v>4Q 2009</v>
      </c>
      <c r="K33" s="8" t="str">
        <f t="shared" si="12"/>
        <v>1Q 2010</v>
      </c>
      <c r="L33" s="8" t="str">
        <f t="shared" si="12"/>
        <v>2Q 2010</v>
      </c>
      <c r="M33" s="8" t="str">
        <f t="shared" si="12"/>
        <v>3Q 2010</v>
      </c>
      <c r="N33" s="8" t="str">
        <f t="shared" si="12"/>
        <v>4Q 2010</v>
      </c>
      <c r="O33" s="8" t="str">
        <f t="shared" si="12"/>
        <v>1Q 2011</v>
      </c>
      <c r="P33" s="8" t="str">
        <f t="shared" si="12"/>
        <v>2Q 2011</v>
      </c>
      <c r="Q33" s="8" t="str">
        <f t="shared" si="12"/>
        <v>3Q 2011</v>
      </c>
      <c r="R33" s="8" t="str">
        <f t="shared" si="12"/>
        <v>4Q 2011</v>
      </c>
      <c r="S33" s="8" t="str">
        <f t="shared" si="12"/>
        <v>1Q 2012</v>
      </c>
      <c r="T33" s="8" t="str">
        <f t="shared" si="12"/>
        <v>2Q 2012</v>
      </c>
      <c r="U33" s="8" t="str">
        <f t="shared" si="12"/>
        <v>3Q 2012</v>
      </c>
      <c r="V33" s="8" t="str">
        <f t="shared" si="12"/>
        <v>4Q 2012</v>
      </c>
      <c r="W33" s="8" t="str">
        <f t="shared" si="12"/>
        <v>1Q 2013</v>
      </c>
      <c r="X33" s="8" t="str">
        <f t="shared" si="12"/>
        <v>2Q 2013</v>
      </c>
      <c r="Y33" s="8" t="str">
        <f t="shared" si="12"/>
        <v>3Q 2013</v>
      </c>
      <c r="Z33" s="8" t="str">
        <f t="shared" si="12"/>
        <v>4Q 2013</v>
      </c>
      <c r="AA33" s="8" t="str">
        <f t="shared" si="12"/>
        <v>1Q 2014</v>
      </c>
      <c r="AB33" s="8" t="str">
        <f t="shared" si="12"/>
        <v>2Q 2014</v>
      </c>
      <c r="AC33" s="8" t="str">
        <f t="shared" si="12"/>
        <v>3Q 2014</v>
      </c>
      <c r="AD33" s="8" t="str">
        <f t="shared" si="12"/>
        <v>4Q 2014</v>
      </c>
      <c r="AE33" s="8" t="str">
        <f t="shared" si="12"/>
        <v>1Q 2015</v>
      </c>
      <c r="AF33" s="8" t="str">
        <f t="shared" si="12"/>
        <v>2Q 2015</v>
      </c>
      <c r="AG33" s="8" t="str">
        <f t="shared" si="12"/>
        <v>3Q 2015</v>
      </c>
      <c r="AH33" s="8" t="str">
        <f t="shared" si="12"/>
        <v>4Q 2015</v>
      </c>
      <c r="AI33" s="8" t="str">
        <f t="shared" si="12"/>
        <v>1Q 2016</v>
      </c>
      <c r="AJ33" s="8" t="str">
        <f t="shared" si="12"/>
        <v>2Q 2016</v>
      </c>
      <c r="AK33" s="8" t="str">
        <f t="shared" si="12"/>
        <v>3Q 2016</v>
      </c>
      <c r="AL33" s="8" t="str">
        <f t="shared" si="12"/>
        <v>4Q 2016</v>
      </c>
      <c r="AM33" s="8" t="str">
        <f t="shared" si="12"/>
        <v>1Q 2017</v>
      </c>
      <c r="AN33" s="8" t="str">
        <f t="shared" si="12"/>
        <v>2Q 2017</v>
      </c>
      <c r="AO33" s="8" t="str">
        <f t="shared" si="12"/>
        <v>3Q 2017</v>
      </c>
      <c r="AP33" s="8" t="str">
        <f t="shared" si="12"/>
        <v>4Q 2017</v>
      </c>
      <c r="AQ33" s="8" t="str">
        <f t="shared" ref="AQ33:AX33" si="13">AQ4</f>
        <v>1Q 2018</v>
      </c>
      <c r="AR33" s="8" t="str">
        <f t="shared" si="13"/>
        <v>2Q 2018</v>
      </c>
      <c r="AS33" s="8" t="str">
        <f t="shared" si="13"/>
        <v>3Q 2018</v>
      </c>
      <c r="AT33" s="8" t="str">
        <f t="shared" si="13"/>
        <v>4Q 2018</v>
      </c>
      <c r="AU33" s="8" t="str">
        <f t="shared" si="13"/>
        <v>1Q 2019</v>
      </c>
      <c r="AV33" s="8" t="str">
        <f t="shared" si="13"/>
        <v>2Q 2019</v>
      </c>
      <c r="AW33" s="8" t="str">
        <f t="shared" si="13"/>
        <v>3Q 2019</v>
      </c>
      <c r="AX33" s="8" t="str">
        <f t="shared" si="13"/>
        <v>4Q 2019</v>
      </c>
      <c r="AY33" s="8" t="s">
        <v>86</v>
      </c>
      <c r="AZ33" s="8" t="s">
        <v>90</v>
      </c>
      <c r="BA33" s="8" t="s">
        <v>91</v>
      </c>
      <c r="BB33" s="8" t="s">
        <v>92</v>
      </c>
    </row>
    <row r="34" spans="2:54" ht="15" x14ac:dyDescent="0.25">
      <c r="B34" s="10" t="s">
        <v>21</v>
      </c>
      <c r="C34" s="5" t="s">
        <v>2</v>
      </c>
      <c r="D34" s="5" t="s">
        <v>2</v>
      </c>
      <c r="E34" s="5" t="s">
        <v>2</v>
      </c>
      <c r="F34" s="5" t="s">
        <v>2</v>
      </c>
      <c r="G34" s="5" t="s">
        <v>2</v>
      </c>
      <c r="H34" s="5" t="s">
        <v>2</v>
      </c>
      <c r="I34" s="5" t="s">
        <v>2</v>
      </c>
      <c r="J34" s="5" t="s">
        <v>2</v>
      </c>
      <c r="K34" s="5" t="s">
        <v>2</v>
      </c>
      <c r="L34" s="5" t="s">
        <v>2</v>
      </c>
      <c r="M34" s="5" t="s">
        <v>2</v>
      </c>
      <c r="N34" s="5" t="s">
        <v>2</v>
      </c>
      <c r="O34" s="5" t="s">
        <v>2</v>
      </c>
      <c r="P34" s="5" t="s">
        <v>2</v>
      </c>
      <c r="Q34" s="5" t="s">
        <v>2</v>
      </c>
      <c r="R34" s="5" t="s">
        <v>2</v>
      </c>
      <c r="S34" s="5" t="s">
        <v>2</v>
      </c>
      <c r="T34" s="5" t="s">
        <v>2</v>
      </c>
      <c r="U34" s="5" t="s">
        <v>2</v>
      </c>
      <c r="V34" s="5" t="s">
        <v>2</v>
      </c>
      <c r="W34" s="5" t="s">
        <v>2</v>
      </c>
      <c r="X34" s="5" t="s">
        <v>2</v>
      </c>
      <c r="Y34" s="5" t="s">
        <v>2</v>
      </c>
      <c r="Z34" s="5" t="s">
        <v>2</v>
      </c>
      <c r="AA34" s="5" t="s">
        <v>2</v>
      </c>
      <c r="AB34" s="5" t="s">
        <v>2</v>
      </c>
      <c r="AC34" s="5" t="s">
        <v>2</v>
      </c>
      <c r="AD34" s="5" t="s">
        <v>2</v>
      </c>
      <c r="AE34" s="5">
        <v>1409.9978309999919</v>
      </c>
      <c r="AF34" s="5">
        <v>1544.5518920000006</v>
      </c>
      <c r="AG34" s="5">
        <v>1764.6905909999973</v>
      </c>
      <c r="AH34" s="5">
        <v>1413.2641879999999</v>
      </c>
      <c r="AI34" s="5">
        <v>1548.2759449999828</v>
      </c>
      <c r="AJ34" s="5">
        <v>1327.1882029999958</v>
      </c>
      <c r="AK34" s="5">
        <v>1714.2039049999962</v>
      </c>
      <c r="AL34" s="5">
        <v>1356.9771470000014</v>
      </c>
      <c r="AM34" s="5">
        <v>1008.4176399999994</v>
      </c>
      <c r="AN34" s="5">
        <v>1493.3083739999995</v>
      </c>
      <c r="AO34" s="5">
        <v>1800.3914950000019</v>
      </c>
      <c r="AP34" s="5">
        <v>1706.552124</v>
      </c>
      <c r="AQ34" s="5">
        <v>1343.2561279999998</v>
      </c>
      <c r="AR34" s="5">
        <v>1404.4400650000014</v>
      </c>
      <c r="AS34" s="5">
        <v>1618.4572520000002</v>
      </c>
      <c r="AT34" s="5">
        <v>1406.5638129999998</v>
      </c>
      <c r="AU34" s="5">
        <v>1451.2643219999998</v>
      </c>
      <c r="AV34" s="5">
        <v>1704.2464350000002</v>
      </c>
      <c r="AW34" s="5">
        <v>1681.5056659999996</v>
      </c>
      <c r="AX34" s="5">
        <v>1804.8930079999998</v>
      </c>
      <c r="AY34" s="5">
        <v>1766.9019560000006</v>
      </c>
      <c r="AZ34" s="5">
        <v>1446.6979080000001</v>
      </c>
      <c r="BA34" s="5">
        <v>1816.9146219999993</v>
      </c>
      <c r="BB34" s="5">
        <v>1643.4807339999998</v>
      </c>
    </row>
    <row r="35" spans="2:54" ht="15" x14ac:dyDescent="0.25">
      <c r="B35" s="10" t="s">
        <v>22</v>
      </c>
      <c r="C35" s="5" t="s">
        <v>2</v>
      </c>
      <c r="D35" s="5" t="s">
        <v>2</v>
      </c>
      <c r="E35" s="5" t="s">
        <v>2</v>
      </c>
      <c r="F35" s="5" t="s">
        <v>2</v>
      </c>
      <c r="G35" s="5" t="s">
        <v>2</v>
      </c>
      <c r="H35" s="5" t="s">
        <v>2</v>
      </c>
      <c r="I35" s="5" t="s">
        <v>2</v>
      </c>
      <c r="J35" s="5" t="s">
        <v>2</v>
      </c>
      <c r="K35" s="5" t="s">
        <v>2</v>
      </c>
      <c r="L35" s="5" t="s">
        <v>2</v>
      </c>
      <c r="M35" s="5" t="s">
        <v>2</v>
      </c>
      <c r="N35" s="5" t="s">
        <v>2</v>
      </c>
      <c r="O35" s="5" t="s">
        <v>2</v>
      </c>
      <c r="P35" s="5" t="s">
        <v>2</v>
      </c>
      <c r="Q35" s="5" t="s">
        <v>2</v>
      </c>
      <c r="R35" s="5" t="s">
        <v>2</v>
      </c>
      <c r="S35" s="5" t="s">
        <v>2</v>
      </c>
      <c r="T35" s="5" t="s">
        <v>2</v>
      </c>
      <c r="U35" s="5" t="s">
        <v>2</v>
      </c>
      <c r="V35" s="5" t="s">
        <v>2</v>
      </c>
      <c r="W35" s="5" t="s">
        <v>2</v>
      </c>
      <c r="X35" s="5" t="s">
        <v>2</v>
      </c>
      <c r="Y35" s="5" t="s">
        <v>2</v>
      </c>
      <c r="Z35" s="5" t="s">
        <v>2</v>
      </c>
      <c r="AA35" s="5" t="s">
        <v>2</v>
      </c>
      <c r="AB35" s="5" t="s">
        <v>2</v>
      </c>
      <c r="AC35" s="5" t="s">
        <v>2</v>
      </c>
      <c r="AD35" s="5" t="s">
        <v>2</v>
      </c>
      <c r="AE35" s="5">
        <v>809.16021099999602</v>
      </c>
      <c r="AF35" s="5">
        <v>1121.7193039999961</v>
      </c>
      <c r="AG35" s="5">
        <v>784.95889800000191</v>
      </c>
      <c r="AH35" s="5">
        <v>773.30627100000254</v>
      </c>
      <c r="AI35" s="5">
        <v>819.26561300000083</v>
      </c>
      <c r="AJ35" s="5">
        <v>958.19198000000074</v>
      </c>
      <c r="AK35" s="5">
        <v>873.21766900000091</v>
      </c>
      <c r="AL35" s="5">
        <v>773.62492100000122</v>
      </c>
      <c r="AM35" s="5">
        <v>909.87299499999938</v>
      </c>
      <c r="AN35" s="5">
        <v>865.92526899999984</v>
      </c>
      <c r="AO35" s="5">
        <v>625.94737499999962</v>
      </c>
      <c r="AP35" s="5">
        <v>649.01535399999966</v>
      </c>
      <c r="AQ35" s="5">
        <v>919.51321299999859</v>
      </c>
      <c r="AR35" s="5">
        <v>912.90896699999826</v>
      </c>
      <c r="AS35" s="5">
        <v>809.59389629521252</v>
      </c>
      <c r="AT35" s="5">
        <v>885.70882499999755</v>
      </c>
      <c r="AU35" s="5">
        <v>987.0972519999998</v>
      </c>
      <c r="AV35" s="5">
        <v>1130.2094899999979</v>
      </c>
      <c r="AW35" s="5">
        <v>673.52372199999991</v>
      </c>
      <c r="AX35" s="5">
        <v>787.20475399999964</v>
      </c>
      <c r="AY35" s="5">
        <v>1026.1712770000013</v>
      </c>
      <c r="AZ35" s="5">
        <v>766.50834499999883</v>
      </c>
      <c r="BA35" s="5">
        <v>481.9988129999997</v>
      </c>
      <c r="BB35" s="5">
        <v>852.35284100000058</v>
      </c>
    </row>
    <row r="36" spans="2:54" ht="15" x14ac:dyDescent="0.25">
      <c r="B36" s="10" t="s">
        <v>23</v>
      </c>
      <c r="C36" s="5" t="s">
        <v>2</v>
      </c>
      <c r="D36" s="5" t="s">
        <v>2</v>
      </c>
      <c r="E36" s="5" t="s">
        <v>2</v>
      </c>
      <c r="F36" s="5" t="s">
        <v>2</v>
      </c>
      <c r="G36" s="5" t="s">
        <v>2</v>
      </c>
      <c r="H36" s="5" t="s">
        <v>2</v>
      </c>
      <c r="I36" s="5" t="s">
        <v>2</v>
      </c>
      <c r="J36" s="5" t="s">
        <v>2</v>
      </c>
      <c r="K36" s="5" t="s">
        <v>2</v>
      </c>
      <c r="L36" s="5" t="s">
        <v>2</v>
      </c>
      <c r="M36" s="5" t="s">
        <v>2</v>
      </c>
      <c r="N36" s="5" t="s">
        <v>2</v>
      </c>
      <c r="O36" s="5" t="s">
        <v>2</v>
      </c>
      <c r="P36" s="5" t="s">
        <v>2</v>
      </c>
      <c r="Q36" s="5" t="s">
        <v>2</v>
      </c>
      <c r="R36" s="5" t="s">
        <v>2</v>
      </c>
      <c r="S36" s="5" t="s">
        <v>2</v>
      </c>
      <c r="T36" s="5" t="s">
        <v>2</v>
      </c>
      <c r="U36" s="5" t="s">
        <v>2</v>
      </c>
      <c r="V36" s="5" t="s">
        <v>2</v>
      </c>
      <c r="W36" s="5" t="s">
        <v>2</v>
      </c>
      <c r="X36" s="5" t="s">
        <v>2</v>
      </c>
      <c r="Y36" s="5" t="s">
        <v>2</v>
      </c>
      <c r="Z36" s="5" t="s">
        <v>2</v>
      </c>
      <c r="AA36" s="5" t="s">
        <v>2</v>
      </c>
      <c r="AB36" s="5" t="s">
        <v>2</v>
      </c>
      <c r="AC36" s="5" t="s">
        <v>2</v>
      </c>
      <c r="AD36" s="5" t="s">
        <v>2</v>
      </c>
      <c r="AE36" s="5">
        <v>322.89560199999966</v>
      </c>
      <c r="AF36" s="5">
        <v>403.85674299999982</v>
      </c>
      <c r="AG36" s="5">
        <v>339.58323300000018</v>
      </c>
      <c r="AH36" s="5">
        <v>336.38480299999992</v>
      </c>
      <c r="AI36" s="5">
        <v>396.01864</v>
      </c>
      <c r="AJ36" s="5">
        <v>398.05982899999981</v>
      </c>
      <c r="AK36" s="5">
        <v>321.06012200000004</v>
      </c>
      <c r="AL36" s="5">
        <v>468.14107199999978</v>
      </c>
      <c r="AM36" s="5">
        <v>703.91337600000043</v>
      </c>
      <c r="AN36" s="5">
        <v>571.45217800000034</v>
      </c>
      <c r="AO36" s="5">
        <v>494.1356999999997</v>
      </c>
      <c r="AP36" s="5">
        <v>450.86973499999999</v>
      </c>
      <c r="AQ36" s="5">
        <v>542.15879199999983</v>
      </c>
      <c r="AR36" s="5">
        <v>664.52148000000102</v>
      </c>
      <c r="AS36" s="5">
        <v>546.73883816860439</v>
      </c>
      <c r="AT36" s="5">
        <v>521.45606600000042</v>
      </c>
      <c r="AU36" s="5">
        <v>709.41838299999995</v>
      </c>
      <c r="AV36" s="5">
        <v>409.21606199999957</v>
      </c>
      <c r="AW36" s="5">
        <v>632.63252799999975</v>
      </c>
      <c r="AX36" s="5">
        <v>555.98658499999988</v>
      </c>
      <c r="AY36" s="5">
        <v>528.77214799999967</v>
      </c>
      <c r="AZ36" s="5">
        <v>552.56352400000003</v>
      </c>
      <c r="BA36" s="5">
        <v>579.63175200000023</v>
      </c>
      <c r="BB36" s="5">
        <v>566.66219799999976</v>
      </c>
    </row>
    <row r="37" spans="2:54" ht="15" x14ac:dyDescent="0.25">
      <c r="B37" s="10" t="s">
        <v>24</v>
      </c>
      <c r="C37" s="5" t="s">
        <v>2</v>
      </c>
      <c r="D37" s="5" t="s">
        <v>2</v>
      </c>
      <c r="E37" s="5" t="s">
        <v>2</v>
      </c>
      <c r="F37" s="5" t="s">
        <v>2</v>
      </c>
      <c r="G37" s="5" t="s">
        <v>2</v>
      </c>
      <c r="H37" s="5" t="s">
        <v>2</v>
      </c>
      <c r="I37" s="5" t="s">
        <v>2</v>
      </c>
      <c r="J37" s="5" t="s">
        <v>2</v>
      </c>
      <c r="K37" s="5" t="s">
        <v>2</v>
      </c>
      <c r="L37" s="5" t="s">
        <v>2</v>
      </c>
      <c r="M37" s="5" t="s">
        <v>2</v>
      </c>
      <c r="N37" s="5" t="s">
        <v>2</v>
      </c>
      <c r="O37" s="5" t="s">
        <v>2</v>
      </c>
      <c r="P37" s="5" t="s">
        <v>2</v>
      </c>
      <c r="Q37" s="5" t="s">
        <v>2</v>
      </c>
      <c r="R37" s="5" t="s">
        <v>2</v>
      </c>
      <c r="S37" s="5" t="s">
        <v>2</v>
      </c>
      <c r="T37" s="5" t="s">
        <v>2</v>
      </c>
      <c r="U37" s="5" t="s">
        <v>2</v>
      </c>
      <c r="V37" s="5" t="s">
        <v>2</v>
      </c>
      <c r="W37" s="5" t="s">
        <v>2</v>
      </c>
      <c r="X37" s="5" t="s">
        <v>2</v>
      </c>
      <c r="Y37" s="5" t="s">
        <v>2</v>
      </c>
      <c r="Z37" s="5" t="s">
        <v>2</v>
      </c>
      <c r="AA37" s="5" t="s">
        <v>2</v>
      </c>
      <c r="AB37" s="5" t="s">
        <v>2</v>
      </c>
      <c r="AC37" s="5" t="s">
        <v>2</v>
      </c>
      <c r="AD37" s="5" t="s">
        <v>2</v>
      </c>
      <c r="AE37" s="5">
        <v>529.98554425570012</v>
      </c>
      <c r="AF37" s="5">
        <v>616.64845400905028</v>
      </c>
      <c r="AG37" s="5">
        <v>769.39375324890011</v>
      </c>
      <c r="AH37" s="5">
        <v>454.35716177030008</v>
      </c>
      <c r="AI37" s="5">
        <v>602.97158002540004</v>
      </c>
      <c r="AJ37" s="5">
        <v>622.17444196129998</v>
      </c>
      <c r="AK37" s="5">
        <v>567.07467529200005</v>
      </c>
      <c r="AL37" s="5">
        <v>455.77559597704999</v>
      </c>
      <c r="AM37" s="5">
        <v>644.58025969434993</v>
      </c>
      <c r="AN37" s="5">
        <v>648.64988694394992</v>
      </c>
      <c r="AO37" s="5">
        <v>776.03061614274952</v>
      </c>
      <c r="AP37" s="5">
        <v>696.15009409300001</v>
      </c>
      <c r="AQ37" s="5">
        <v>813.32940433499971</v>
      </c>
      <c r="AR37" s="5">
        <v>840.54318196455029</v>
      </c>
      <c r="AS37" s="5">
        <v>738.22228149153716</v>
      </c>
      <c r="AT37" s="5">
        <v>805.72330110269991</v>
      </c>
      <c r="AU37" s="5">
        <v>654.12560980615001</v>
      </c>
      <c r="AV37" s="5">
        <v>747.50261244410001</v>
      </c>
      <c r="AW37" s="5">
        <v>606.43518627524998</v>
      </c>
      <c r="AX37" s="5">
        <v>726.98827986834999</v>
      </c>
      <c r="AY37" s="5">
        <v>825.80298178684995</v>
      </c>
      <c r="AZ37" s="5">
        <v>472.37633610969993</v>
      </c>
      <c r="BA37" s="5">
        <v>561.62473510344989</v>
      </c>
      <c r="BB37" s="5">
        <v>604.30045900000005</v>
      </c>
    </row>
    <row r="38" spans="2:54" ht="15" x14ac:dyDescent="0.25">
      <c r="B38" s="10" t="s">
        <v>25</v>
      </c>
      <c r="C38" s="5" t="s">
        <v>2</v>
      </c>
      <c r="D38" s="5" t="s">
        <v>2</v>
      </c>
      <c r="E38" s="5" t="s">
        <v>2</v>
      </c>
      <c r="F38" s="5" t="s">
        <v>2</v>
      </c>
      <c r="G38" s="5" t="s">
        <v>2</v>
      </c>
      <c r="H38" s="5" t="s">
        <v>2</v>
      </c>
      <c r="I38" s="5" t="s">
        <v>2</v>
      </c>
      <c r="J38" s="5" t="s">
        <v>2</v>
      </c>
      <c r="K38" s="5" t="s">
        <v>2</v>
      </c>
      <c r="L38" s="5" t="s">
        <v>2</v>
      </c>
      <c r="M38" s="5" t="s">
        <v>2</v>
      </c>
      <c r="N38" s="5" t="s">
        <v>2</v>
      </c>
      <c r="O38" s="5" t="s">
        <v>2</v>
      </c>
      <c r="P38" s="5" t="s">
        <v>2</v>
      </c>
      <c r="Q38" s="5" t="s">
        <v>2</v>
      </c>
      <c r="R38" s="5" t="s">
        <v>2</v>
      </c>
      <c r="S38" s="5" t="s">
        <v>2</v>
      </c>
      <c r="T38" s="5" t="s">
        <v>2</v>
      </c>
      <c r="U38" s="5" t="s">
        <v>2</v>
      </c>
      <c r="V38" s="5" t="s">
        <v>2</v>
      </c>
      <c r="W38" s="5" t="s">
        <v>2</v>
      </c>
      <c r="X38" s="5" t="s">
        <v>2</v>
      </c>
      <c r="Y38" s="5" t="s">
        <v>2</v>
      </c>
      <c r="Z38" s="5" t="s">
        <v>2</v>
      </c>
      <c r="AA38" s="5" t="s">
        <v>2</v>
      </c>
      <c r="AB38" s="5" t="s">
        <v>2</v>
      </c>
      <c r="AC38" s="5" t="s">
        <v>2</v>
      </c>
      <c r="AD38" s="5" t="s">
        <v>2</v>
      </c>
      <c r="AE38" s="5">
        <v>331.23575800000219</v>
      </c>
      <c r="AF38" s="5">
        <v>23.265340000000077</v>
      </c>
      <c r="AG38" s="5">
        <v>61.063819999999907</v>
      </c>
      <c r="AH38" s="5">
        <v>209.61223599999997</v>
      </c>
      <c r="AI38" s="5">
        <v>155.30407899999909</v>
      </c>
      <c r="AJ38" s="5">
        <v>199.77697100000344</v>
      </c>
      <c r="AK38" s="5">
        <v>151.64205000000004</v>
      </c>
      <c r="AL38" s="5">
        <v>115.2086840000029</v>
      </c>
      <c r="AM38" s="5">
        <v>45.209796000001916</v>
      </c>
      <c r="AN38" s="5">
        <v>309.2835170000003</v>
      </c>
      <c r="AO38" s="5">
        <v>15.424111000001176</v>
      </c>
      <c r="AP38" s="5">
        <v>167.25164800000042</v>
      </c>
      <c r="AQ38" s="5">
        <v>21.104683000002041</v>
      </c>
      <c r="AR38" s="5">
        <v>30.854465000001419</v>
      </c>
      <c r="AS38" s="5">
        <v>69.247537904585116</v>
      </c>
      <c r="AT38" s="5">
        <v>638.53425030000108</v>
      </c>
      <c r="AU38" s="5">
        <v>180.11263499999922</v>
      </c>
      <c r="AV38" s="5">
        <v>61.118307000002204</v>
      </c>
      <c r="AW38" s="5">
        <v>21.004705999999903</v>
      </c>
      <c r="AX38" s="5">
        <v>69.171681000000021</v>
      </c>
      <c r="AY38" s="5">
        <v>23.238491999998455</v>
      </c>
      <c r="AZ38" s="5">
        <v>898.70188400000166</v>
      </c>
      <c r="BA38" s="5">
        <v>793.61188899999968</v>
      </c>
      <c r="BB38" s="5">
        <v>189.61864200000011</v>
      </c>
    </row>
    <row r="39" spans="2:54" s="11" customFormat="1" ht="15" x14ac:dyDescent="0.25">
      <c r="B39" s="10" t="s">
        <v>77</v>
      </c>
      <c r="C39" s="5" t="s">
        <v>2</v>
      </c>
      <c r="D39" s="5" t="s">
        <v>2</v>
      </c>
      <c r="E39" s="5" t="s">
        <v>2</v>
      </c>
      <c r="F39" s="5" t="s">
        <v>2</v>
      </c>
      <c r="G39" s="5" t="s">
        <v>2</v>
      </c>
      <c r="H39" s="5" t="s">
        <v>2</v>
      </c>
      <c r="I39" s="5" t="s">
        <v>2</v>
      </c>
      <c r="J39" s="5" t="s">
        <v>2</v>
      </c>
      <c r="K39" s="5" t="s">
        <v>2</v>
      </c>
      <c r="L39" s="5" t="s">
        <v>2</v>
      </c>
      <c r="M39" s="5" t="s">
        <v>2</v>
      </c>
      <c r="N39" s="5" t="s">
        <v>2</v>
      </c>
      <c r="O39" s="5" t="s">
        <v>2</v>
      </c>
      <c r="P39" s="5" t="s">
        <v>2</v>
      </c>
      <c r="Q39" s="5" t="s">
        <v>2</v>
      </c>
      <c r="R39" s="5" t="s">
        <v>2</v>
      </c>
      <c r="S39" s="5" t="s">
        <v>2</v>
      </c>
      <c r="T39" s="5" t="s">
        <v>2</v>
      </c>
      <c r="U39" s="5" t="s">
        <v>2</v>
      </c>
      <c r="V39" s="5" t="s">
        <v>2</v>
      </c>
      <c r="W39" s="5" t="s">
        <v>2</v>
      </c>
      <c r="X39" s="5" t="s">
        <v>2</v>
      </c>
      <c r="Y39" s="5" t="s">
        <v>2</v>
      </c>
      <c r="Z39" s="5" t="s">
        <v>2</v>
      </c>
      <c r="AA39" s="5" t="s">
        <v>2</v>
      </c>
      <c r="AB39" s="5" t="s">
        <v>2</v>
      </c>
      <c r="AC39" s="5" t="s">
        <v>2</v>
      </c>
      <c r="AD39" s="5" t="s">
        <v>2</v>
      </c>
      <c r="AE39" s="5">
        <v>306.35622209945234</v>
      </c>
      <c r="AF39" s="5">
        <v>166.5971303867407</v>
      </c>
      <c r="AG39" s="5">
        <v>222.69000552486347</v>
      </c>
      <c r="AH39" s="5">
        <v>303.81440331491382</v>
      </c>
      <c r="AI39" s="5">
        <v>334.07216464088981</v>
      </c>
      <c r="AJ39" s="5">
        <v>145.20765812154596</v>
      </c>
      <c r="AK39" s="5">
        <v>199.99506021472467</v>
      </c>
      <c r="AL39" s="5">
        <v>222.33938080803458</v>
      </c>
      <c r="AM39" s="5">
        <v>142.36352767004769</v>
      </c>
      <c r="AN39" s="5">
        <v>119.63459863414631</v>
      </c>
      <c r="AO39" s="5">
        <v>197.05706642391229</v>
      </c>
      <c r="AP39" s="5">
        <v>230.21656266666662</v>
      </c>
      <c r="AQ39" s="5">
        <v>213.3667669999999</v>
      </c>
      <c r="AR39" s="5">
        <v>297.47953799999982</v>
      </c>
      <c r="AS39" s="5">
        <v>309.79455799999982</v>
      </c>
      <c r="AT39" s="5">
        <v>123.53549100000001</v>
      </c>
      <c r="AU39" s="5">
        <v>245.83899599999998</v>
      </c>
      <c r="AV39" s="5">
        <v>24.293583000000002</v>
      </c>
      <c r="AW39" s="5">
        <v>164.39407500000004</v>
      </c>
      <c r="AX39" s="5">
        <v>73.466389000000021</v>
      </c>
      <c r="AY39" s="5">
        <v>134.41168800000003</v>
      </c>
      <c r="AZ39" s="5">
        <v>43.971854999999998</v>
      </c>
      <c r="BA39" s="5">
        <v>48.815720999999996</v>
      </c>
      <c r="BB39" s="5">
        <v>184.31840739999996</v>
      </c>
    </row>
    <row r="40" spans="2:54" s="11" customFormat="1" ht="15" x14ac:dyDescent="0.25">
      <c r="B40" s="10" t="s">
        <v>78</v>
      </c>
      <c r="C40" s="5" t="s">
        <v>2</v>
      </c>
      <c r="D40" s="5" t="s">
        <v>2</v>
      </c>
      <c r="E40" s="5" t="s">
        <v>2</v>
      </c>
      <c r="F40" s="5" t="s">
        <v>2</v>
      </c>
      <c r="G40" s="5" t="s">
        <v>2</v>
      </c>
      <c r="H40" s="5" t="s">
        <v>2</v>
      </c>
      <c r="I40" s="5" t="s">
        <v>2</v>
      </c>
      <c r="J40" s="5" t="s">
        <v>2</v>
      </c>
      <c r="K40" s="5" t="s">
        <v>2</v>
      </c>
      <c r="L40" s="5" t="s">
        <v>2</v>
      </c>
      <c r="M40" s="5" t="s">
        <v>2</v>
      </c>
      <c r="N40" s="5" t="s">
        <v>2</v>
      </c>
      <c r="O40" s="5" t="s">
        <v>2</v>
      </c>
      <c r="P40" s="5" t="s">
        <v>2</v>
      </c>
      <c r="Q40" s="5" t="s">
        <v>2</v>
      </c>
      <c r="R40" s="5" t="s">
        <v>2</v>
      </c>
      <c r="S40" s="5" t="s">
        <v>2</v>
      </c>
      <c r="T40" s="5" t="s">
        <v>2</v>
      </c>
      <c r="U40" s="5" t="s">
        <v>2</v>
      </c>
      <c r="V40" s="5" t="s">
        <v>2</v>
      </c>
      <c r="W40" s="5" t="s">
        <v>2</v>
      </c>
      <c r="X40" s="5" t="s">
        <v>2</v>
      </c>
      <c r="Y40" s="5" t="s">
        <v>2</v>
      </c>
      <c r="Z40" s="5" t="s">
        <v>2</v>
      </c>
      <c r="AA40" s="5" t="s">
        <v>2</v>
      </c>
      <c r="AB40" s="5" t="s">
        <v>2</v>
      </c>
      <c r="AC40" s="5" t="s">
        <v>2</v>
      </c>
      <c r="AD40" s="5" t="s">
        <v>2</v>
      </c>
      <c r="AE40" s="5">
        <v>76.589055524863085</v>
      </c>
      <c r="AF40" s="5">
        <v>41.649282596685175</v>
      </c>
      <c r="AG40" s="5">
        <v>55.672501381215866</v>
      </c>
      <c r="AH40" s="5">
        <v>75.953600828728455</v>
      </c>
      <c r="AI40" s="5">
        <v>83.518041160222452</v>
      </c>
      <c r="AJ40" s="5">
        <v>128.26676467403226</v>
      </c>
      <c r="AK40" s="5">
        <v>274.53867356748572</v>
      </c>
      <c r="AL40" s="5">
        <v>182.8585561785705</v>
      </c>
      <c r="AM40" s="5">
        <v>154.66654857980487</v>
      </c>
      <c r="AN40" s="5">
        <v>120.70276469337975</v>
      </c>
      <c r="AO40" s="5">
        <v>202.79659263043399</v>
      </c>
      <c r="AP40" s="5">
        <v>223.07806459948316</v>
      </c>
      <c r="AQ40" s="5">
        <v>90.554237000000001</v>
      </c>
      <c r="AR40" s="5">
        <v>86.780350999999996</v>
      </c>
      <c r="AS40" s="5">
        <v>117.82183400000002</v>
      </c>
      <c r="AT40" s="5">
        <v>135.063424</v>
      </c>
      <c r="AU40" s="5">
        <v>121.99069099999991</v>
      </c>
      <c r="AV40" s="5">
        <v>106.17022699999995</v>
      </c>
      <c r="AW40" s="5">
        <v>113.85713299999995</v>
      </c>
      <c r="AX40" s="5">
        <v>90.940401000000421</v>
      </c>
      <c r="AY40" s="5">
        <v>91.279302999999899</v>
      </c>
      <c r="AZ40" s="5">
        <v>76.337625999999801</v>
      </c>
      <c r="BA40" s="5">
        <v>135.30689000000029</v>
      </c>
      <c r="BB40" s="5">
        <v>101.01654799999999</v>
      </c>
    </row>
    <row r="41" spans="2:54" s="11" customFormat="1" ht="15" x14ac:dyDescent="0.25">
      <c r="B41" s="10" t="s">
        <v>26</v>
      </c>
      <c r="C41" s="5" t="s">
        <v>2</v>
      </c>
      <c r="D41" s="5" t="s">
        <v>2</v>
      </c>
      <c r="E41" s="5" t="s">
        <v>2</v>
      </c>
      <c r="F41" s="5" t="s">
        <v>2</v>
      </c>
      <c r="G41" s="5" t="s">
        <v>2</v>
      </c>
      <c r="H41" s="5" t="s">
        <v>2</v>
      </c>
      <c r="I41" s="5" t="s">
        <v>2</v>
      </c>
      <c r="J41" s="5" t="s">
        <v>2</v>
      </c>
      <c r="K41" s="5" t="s">
        <v>2</v>
      </c>
      <c r="L41" s="5" t="s">
        <v>2</v>
      </c>
      <c r="M41" s="5" t="s">
        <v>2</v>
      </c>
      <c r="N41" s="5" t="s">
        <v>2</v>
      </c>
      <c r="O41" s="5" t="s">
        <v>2</v>
      </c>
      <c r="P41" s="5" t="s">
        <v>2</v>
      </c>
      <c r="Q41" s="5" t="s">
        <v>2</v>
      </c>
      <c r="R41" s="5" t="s">
        <v>2</v>
      </c>
      <c r="S41" s="5" t="s">
        <v>2</v>
      </c>
      <c r="T41" s="5" t="s">
        <v>2</v>
      </c>
      <c r="U41" s="5" t="s">
        <v>2</v>
      </c>
      <c r="V41" s="5" t="s">
        <v>2</v>
      </c>
      <c r="W41" s="5" t="s">
        <v>2</v>
      </c>
      <c r="X41" s="5" t="s">
        <v>2</v>
      </c>
      <c r="Y41" s="5" t="s">
        <v>2</v>
      </c>
      <c r="Z41" s="5" t="s">
        <v>2</v>
      </c>
      <c r="AA41" s="5" t="s">
        <v>2</v>
      </c>
      <c r="AB41" s="5" t="s">
        <v>2</v>
      </c>
      <c r="AC41" s="5" t="s">
        <v>2</v>
      </c>
      <c r="AD41" s="5" t="s">
        <v>2</v>
      </c>
      <c r="AE41" s="5">
        <v>171.55948437569324</v>
      </c>
      <c r="AF41" s="5">
        <v>93.294393016574787</v>
      </c>
      <c r="AG41" s="5">
        <v>124.70640309392353</v>
      </c>
      <c r="AH41" s="5">
        <v>170.13606585635188</v>
      </c>
      <c r="AI41" s="5">
        <v>187</v>
      </c>
      <c r="AJ41" s="5">
        <v>164.66867920441899</v>
      </c>
      <c r="AK41" s="5">
        <v>118.17889921779187</v>
      </c>
      <c r="AL41" s="5">
        <v>60.260206013392548</v>
      </c>
      <c r="AM41" s="5">
        <v>65.03025338014524</v>
      </c>
      <c r="AN41" s="5">
        <v>66.226295672473867</v>
      </c>
      <c r="AO41" s="5">
        <v>128.18275194565175</v>
      </c>
      <c r="AP41" s="5">
        <v>237.35506073385008</v>
      </c>
      <c r="AQ41" s="5">
        <v>203.21491999999944</v>
      </c>
      <c r="AR41" s="5">
        <v>146.39455299999736</v>
      </c>
      <c r="AS41" s="5">
        <v>207.78004795341019</v>
      </c>
      <c r="AT41" s="5">
        <v>126.09776400000362</v>
      </c>
      <c r="AU41" s="5">
        <v>264.05194899999975</v>
      </c>
      <c r="AV41" s="5">
        <v>85.004046000000812</v>
      </c>
      <c r="AW41" s="5">
        <v>121.77815899999868</v>
      </c>
      <c r="AX41" s="5">
        <v>63.641454000000302</v>
      </c>
      <c r="AY41" s="5">
        <v>108.086469999996</v>
      </c>
      <c r="AZ41" s="5">
        <v>95.224193999998789</v>
      </c>
      <c r="BA41" s="5">
        <v>25.026861000005169</v>
      </c>
      <c r="BB41" s="5">
        <v>78.558530000000047</v>
      </c>
    </row>
    <row r="42" spans="2:54" s="11" customFormat="1" ht="15" x14ac:dyDescent="0.25">
      <c r="B42" s="10" t="s">
        <v>27</v>
      </c>
      <c r="C42" s="5">
        <f>C20</f>
        <v>2605.8166570800004</v>
      </c>
      <c r="D42" s="5">
        <f t="shared" ref="D42:AD42" si="14">D20</f>
        <v>3110.5462162599993</v>
      </c>
      <c r="E42" s="5">
        <f t="shared" si="14"/>
        <v>2662.8354965500002</v>
      </c>
      <c r="F42" s="5">
        <f t="shared" si="14"/>
        <v>1880.4537035874926</v>
      </c>
      <c r="G42" s="5">
        <f t="shared" si="14"/>
        <v>2335.7987435605241</v>
      </c>
      <c r="H42" s="5">
        <f t="shared" si="14"/>
        <v>2291.6857674253838</v>
      </c>
      <c r="I42" s="5">
        <f t="shared" si="14"/>
        <v>3201.1560025096169</v>
      </c>
      <c r="J42" s="5">
        <f t="shared" si="14"/>
        <v>2770.7448879799981</v>
      </c>
      <c r="K42" s="5">
        <f t="shared" si="14"/>
        <v>2776.069217849993</v>
      </c>
      <c r="L42" s="5">
        <f t="shared" si="14"/>
        <v>2912.0516589798149</v>
      </c>
      <c r="M42" s="5">
        <f t="shared" si="14"/>
        <v>3020.8987093702185</v>
      </c>
      <c r="N42" s="5">
        <f t="shared" si="14"/>
        <v>3021.7028017400198</v>
      </c>
      <c r="O42" s="5">
        <f t="shared" si="14"/>
        <v>2766.1146343519981</v>
      </c>
      <c r="P42" s="5">
        <f t="shared" si="14"/>
        <v>3135.8206007499989</v>
      </c>
      <c r="Q42" s="5">
        <f t="shared" si="14"/>
        <v>3386.107224274248</v>
      </c>
      <c r="R42" s="5">
        <f t="shared" si="14"/>
        <v>3551.8061291226659</v>
      </c>
      <c r="S42" s="5">
        <f t="shared" si="14"/>
        <v>3871.8722246847228</v>
      </c>
      <c r="T42" s="5">
        <f t="shared" si="14"/>
        <v>3818.1599945554876</v>
      </c>
      <c r="U42" s="5">
        <f t="shared" si="14"/>
        <v>3815.5600092080517</v>
      </c>
      <c r="V42" s="5">
        <f t="shared" si="14"/>
        <v>3678.3276002741386</v>
      </c>
      <c r="W42" s="5">
        <f t="shared" si="14"/>
        <v>3763.4166838460997</v>
      </c>
      <c r="X42" s="5">
        <f t="shared" si="14"/>
        <v>3773.5305902975997</v>
      </c>
      <c r="Y42" s="5">
        <f t="shared" si="14"/>
        <v>3724.0345521527993</v>
      </c>
      <c r="Z42" s="5">
        <f t="shared" si="14"/>
        <v>3567.3134965553922</v>
      </c>
      <c r="AA42" s="5">
        <f t="shared" si="14"/>
        <v>3891.8826368872997</v>
      </c>
      <c r="AB42" s="5">
        <f t="shared" si="14"/>
        <v>3833.9465887567494</v>
      </c>
      <c r="AC42" s="5">
        <f t="shared" si="14"/>
        <v>3578.2845162266008</v>
      </c>
      <c r="AD42" s="5">
        <f t="shared" si="14"/>
        <v>3842.5929901974509</v>
      </c>
      <c r="AE42" s="5">
        <f t="shared" ref="AE42:AX42" si="15">SUM(AE34:AE41)</f>
        <v>3957.7797082556981</v>
      </c>
      <c r="AF42" s="5">
        <f t="shared" si="15"/>
        <v>4011.5825390090477</v>
      </c>
      <c r="AG42" s="5">
        <f t="shared" si="15"/>
        <v>4122.7592052489026</v>
      </c>
      <c r="AH42" s="5">
        <f t="shared" si="15"/>
        <v>3736.8287297702964</v>
      </c>
      <c r="AI42" s="5">
        <f t="shared" si="15"/>
        <v>4126.4260628264947</v>
      </c>
      <c r="AJ42" s="5">
        <f t="shared" si="15"/>
        <v>3943.5345269612972</v>
      </c>
      <c r="AK42" s="5">
        <f t="shared" si="15"/>
        <v>4219.9110542919989</v>
      </c>
      <c r="AL42" s="5">
        <f t="shared" si="15"/>
        <v>3635.185562977053</v>
      </c>
      <c r="AM42" s="5">
        <f t="shared" si="15"/>
        <v>3674.054396324349</v>
      </c>
      <c r="AN42" s="5">
        <f t="shared" si="15"/>
        <v>4195.1828839439495</v>
      </c>
      <c r="AO42" s="5">
        <f t="shared" si="15"/>
        <v>4239.9657081427504</v>
      </c>
      <c r="AP42" s="5">
        <f t="shared" si="15"/>
        <v>4360.4886430930001</v>
      </c>
      <c r="AQ42" s="5">
        <f t="shared" si="15"/>
        <v>4146.4981443349989</v>
      </c>
      <c r="AR42" s="5">
        <f t="shared" si="15"/>
        <v>4383.922600964549</v>
      </c>
      <c r="AS42" s="5">
        <f t="shared" si="15"/>
        <v>4417.6562458133485</v>
      </c>
      <c r="AT42" s="5">
        <f t="shared" si="15"/>
        <v>4642.6829344027019</v>
      </c>
      <c r="AU42" s="5">
        <f t="shared" si="15"/>
        <v>4613.8998378061488</v>
      </c>
      <c r="AV42" s="5">
        <f t="shared" si="15"/>
        <v>4267.7607624441007</v>
      </c>
      <c r="AW42" s="5">
        <f t="shared" si="15"/>
        <v>4015.1311752752476</v>
      </c>
      <c r="AX42" s="5">
        <f t="shared" si="15"/>
        <v>4172.2925518683505</v>
      </c>
      <c r="AY42" s="5">
        <v>4504.6643157868457</v>
      </c>
      <c r="AZ42" s="5">
        <v>4352.3816721096982</v>
      </c>
      <c r="BA42" s="5">
        <f>SUM(BA34:BA41)</f>
        <v>4442.931283103454</v>
      </c>
      <c r="BB42" s="5">
        <f>SUM(BB34:BB41)</f>
        <v>4220.3083594000009</v>
      </c>
    </row>
    <row r="43" spans="2:54" s="11" customFormat="1" ht="15" x14ac:dyDescent="0.25"/>
    <row r="44" spans="2:54" ht="15" x14ac:dyDescent="0.25">
      <c r="B44" s="11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1"/>
      <c r="AZ44" s="11"/>
      <c r="BA44" s="11"/>
      <c r="BB44" s="11"/>
    </row>
    <row r="45" spans="2:54" ht="38.25" x14ac:dyDescent="0.25">
      <c r="B45" s="12" t="s">
        <v>74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1"/>
      <c r="AZ45" s="11"/>
      <c r="BA45" s="11"/>
      <c r="BB45" s="11"/>
    </row>
    <row r="46" spans="2:54" ht="15" x14ac:dyDescent="0.25">
      <c r="B46" s="12" t="s">
        <v>17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1"/>
      <c r="AZ46" s="11"/>
      <c r="BA46" s="11"/>
      <c r="BB46" s="11"/>
    </row>
    <row r="47" spans="2:54" ht="15" hidden="1" x14ac:dyDescent="0.25">
      <c r="AY47" s="11"/>
      <c r="AZ47" s="11"/>
      <c r="BA47" s="11"/>
      <c r="BB47" s="11"/>
    </row>
    <row r="48" spans="2:54" ht="15" hidden="1" x14ac:dyDescent="0.25">
      <c r="AY48" s="2"/>
      <c r="AZ48" s="2"/>
      <c r="BA48" s="2"/>
      <c r="BB48" s="2"/>
    </row>
    <row r="49" spans="2:56" s="11" customFormat="1" ht="15" hidden="1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 s="1"/>
      <c r="AZ49" s="1"/>
      <c r="BA49" s="1"/>
      <c r="BB49" s="1"/>
      <c r="BD49"/>
    </row>
    <row r="50" spans="2:56" ht="0" hidden="1" customHeight="1" x14ac:dyDescent="0.25">
      <c r="AY50" s="3"/>
      <c r="AZ50" s="3"/>
      <c r="BA50" s="3"/>
      <c r="BB50" s="3"/>
    </row>
    <row r="51" spans="2:56" ht="0" hidden="1" customHeight="1" x14ac:dyDescent="0.25"/>
    <row r="52" spans="2:56" ht="0" hidden="1" customHeight="1" x14ac:dyDescent="0.25"/>
    <row r="53" spans="2:56" ht="0" hidden="1" customHeight="1" x14ac:dyDescent="0.25"/>
  </sheetData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1"/>
  <sheetViews>
    <sheetView zoomScale="85" zoomScaleNormal="85" workbookViewId="0">
      <pane xSplit="2" topLeftCell="C1" activePane="topRight" state="frozen"/>
      <selection pane="topRight" activeCell="S6" sqref="S6"/>
    </sheetView>
  </sheetViews>
  <sheetFormatPr defaultColWidth="0" defaultRowHeight="0" customHeight="1" zeroHeight="1" x14ac:dyDescent="0.25"/>
  <cols>
    <col min="1" max="1" width="0.85546875" style="11" customWidth="1"/>
    <col min="2" max="2" width="53.42578125" bestFit="1" customWidth="1"/>
    <col min="3" max="30" width="9.140625" customWidth="1"/>
    <col min="31" max="31" width="1.140625" style="11" customWidth="1"/>
    <col min="32" max="78" width="0" hidden="1" customWidth="1"/>
    <col min="79" max="16384" width="9.140625" hidden="1"/>
  </cols>
  <sheetData>
    <row r="1" spans="2:31" s="11" customFormat="1" ht="3.75" customHeight="1" x14ac:dyDescent="0.25"/>
    <row r="2" spans="2:31" s="11" customFormat="1" ht="33" customHeight="1" x14ac:dyDescent="0.25">
      <c r="B2"/>
    </row>
    <row r="3" spans="2:31" s="11" customFormat="1" ht="3.75" customHeight="1" x14ac:dyDescent="0.25"/>
    <row r="4" spans="2:31" ht="15" x14ac:dyDescent="0.25">
      <c r="B4" s="9" t="s">
        <v>20</v>
      </c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8" t="s">
        <v>40</v>
      </c>
      <c r="J4" s="8" t="s">
        <v>41</v>
      </c>
      <c r="K4" s="8" t="s">
        <v>42</v>
      </c>
      <c r="L4" s="8" t="s">
        <v>43</v>
      </c>
      <c r="M4" s="8" t="s">
        <v>44</v>
      </c>
      <c r="N4" s="8" t="s">
        <v>45</v>
      </c>
      <c r="O4" s="8" t="s">
        <v>46</v>
      </c>
      <c r="P4" s="8" t="s">
        <v>47</v>
      </c>
      <c r="Q4" s="8" t="s">
        <v>48</v>
      </c>
      <c r="R4" s="8" t="s">
        <v>49</v>
      </c>
      <c r="S4" s="8" t="s">
        <v>50</v>
      </c>
      <c r="T4" s="8" t="s">
        <v>51</v>
      </c>
      <c r="U4" s="8" t="s">
        <v>52</v>
      </c>
      <c r="V4" s="8" t="s">
        <v>53</v>
      </c>
      <c r="W4" s="8" t="s">
        <v>54</v>
      </c>
      <c r="X4" s="8" t="s">
        <v>55</v>
      </c>
      <c r="Y4" s="8" t="s">
        <v>56</v>
      </c>
      <c r="Z4" s="8" t="s">
        <v>57</v>
      </c>
      <c r="AA4" s="8" t="s">
        <v>58</v>
      </c>
      <c r="AB4" s="8" t="s">
        <v>59</v>
      </c>
      <c r="AC4" s="8" t="s">
        <v>60</v>
      </c>
      <c r="AD4" s="8" t="s">
        <v>61</v>
      </c>
      <c r="AE4" s="13"/>
    </row>
    <row r="5" spans="2:31" ht="15" x14ac:dyDescent="0.25">
      <c r="B5" s="10" t="s">
        <v>21</v>
      </c>
      <c r="C5" s="5" t="s">
        <v>2</v>
      </c>
      <c r="D5" s="5" t="s">
        <v>2</v>
      </c>
      <c r="E5" s="5" t="s">
        <v>2</v>
      </c>
      <c r="F5" s="5" t="s">
        <v>2</v>
      </c>
      <c r="G5" s="5" t="s">
        <v>2</v>
      </c>
      <c r="H5" s="5" t="s">
        <v>2</v>
      </c>
      <c r="I5" s="5" t="s">
        <v>2</v>
      </c>
      <c r="J5" s="5" t="s">
        <v>2</v>
      </c>
      <c r="K5" s="5" t="s">
        <v>2</v>
      </c>
      <c r="L5" s="5" t="s">
        <v>2</v>
      </c>
      <c r="M5" s="5" t="s">
        <v>2</v>
      </c>
      <c r="N5" s="5" t="s">
        <v>2</v>
      </c>
      <c r="O5" s="5">
        <v>1025.8344104033979</v>
      </c>
      <c r="P5" s="5">
        <v>1226.5745858875309</v>
      </c>
      <c r="Q5" s="5">
        <v>1308.4704717276136</v>
      </c>
      <c r="R5" s="5">
        <v>901.99153198145768</v>
      </c>
      <c r="S5" s="5">
        <v>1021.13253</v>
      </c>
      <c r="T5" s="5">
        <v>1199.4277180498516</v>
      </c>
      <c r="U5" s="5">
        <v>1090.6375159501476</v>
      </c>
      <c r="V5" s="5">
        <v>1087.200236000001</v>
      </c>
      <c r="W5" s="5">
        <v>1056.6541400000001</v>
      </c>
      <c r="X5" s="5">
        <v>1089.3942057990084</v>
      </c>
      <c r="Y5" s="5">
        <v>1178.5532567822047</v>
      </c>
      <c r="Z5" s="5">
        <v>1048.7583974187864</v>
      </c>
      <c r="AA5" s="5">
        <v>1034.1288344861596</v>
      </c>
      <c r="AB5" s="5">
        <v>1197.2169072401277</v>
      </c>
      <c r="AC5" s="5">
        <v>1215.8099217120935</v>
      </c>
      <c r="AD5" s="5">
        <v>905.18933656304716</v>
      </c>
    </row>
    <row r="6" spans="2:31" ht="15" x14ac:dyDescent="0.25">
      <c r="B6" s="10" t="s">
        <v>22</v>
      </c>
      <c r="C6" s="5" t="s">
        <v>2</v>
      </c>
      <c r="D6" s="5" t="s">
        <v>2</v>
      </c>
      <c r="E6" s="5" t="s">
        <v>2</v>
      </c>
      <c r="F6" s="5" t="s">
        <v>2</v>
      </c>
      <c r="G6" s="5" t="s">
        <v>2</v>
      </c>
      <c r="H6" s="5" t="s">
        <v>2</v>
      </c>
      <c r="I6" s="5" t="s">
        <v>2</v>
      </c>
      <c r="J6" s="5" t="s">
        <v>2</v>
      </c>
      <c r="K6" s="5" t="s">
        <v>2</v>
      </c>
      <c r="L6" s="5" t="s">
        <v>2</v>
      </c>
      <c r="M6" s="5" t="s">
        <v>2</v>
      </c>
      <c r="N6" s="5" t="s">
        <v>2</v>
      </c>
      <c r="O6" s="5">
        <v>476.05754377933329</v>
      </c>
      <c r="P6" s="5">
        <v>782.85881789531697</v>
      </c>
      <c r="Q6" s="5">
        <v>877.9683570923396</v>
      </c>
      <c r="R6" s="5">
        <v>634.27428123301024</v>
      </c>
      <c r="S6" s="5">
        <v>698.23723608712055</v>
      </c>
      <c r="T6" s="5">
        <v>740.10381484662946</v>
      </c>
      <c r="U6" s="5">
        <v>581.82428717180483</v>
      </c>
      <c r="V6" s="5">
        <v>518.62766189444528</v>
      </c>
      <c r="W6" s="5">
        <v>572.94463780043179</v>
      </c>
      <c r="X6" s="5">
        <v>557.45222153182704</v>
      </c>
      <c r="Y6" s="5">
        <v>539.57414981400007</v>
      </c>
      <c r="Z6" s="5">
        <v>403.91799085374123</v>
      </c>
      <c r="AA6" s="5">
        <v>452.33317146356342</v>
      </c>
      <c r="AB6" s="5">
        <v>491.2164484463932</v>
      </c>
      <c r="AC6" s="5">
        <v>420.77668213575612</v>
      </c>
      <c r="AD6" s="5">
        <v>537.2436979542872</v>
      </c>
    </row>
    <row r="7" spans="2:31" ht="15" x14ac:dyDescent="0.25">
      <c r="B7" s="10" t="s">
        <v>23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5" t="s">
        <v>2</v>
      </c>
      <c r="I7" s="5" t="s">
        <v>2</v>
      </c>
      <c r="J7" s="5" t="s">
        <v>2</v>
      </c>
      <c r="K7" s="5" t="s">
        <v>2</v>
      </c>
      <c r="L7" s="5" t="s">
        <v>2</v>
      </c>
      <c r="M7" s="5" t="s">
        <v>2</v>
      </c>
      <c r="N7" s="5" t="s">
        <v>2</v>
      </c>
      <c r="O7" s="5">
        <v>366.86847955164632</v>
      </c>
      <c r="P7" s="5">
        <v>237.21836970867088</v>
      </c>
      <c r="Q7" s="5">
        <v>360.77096499826564</v>
      </c>
      <c r="R7" s="5">
        <v>273.29218574141726</v>
      </c>
      <c r="S7" s="5">
        <v>269.1871703139791</v>
      </c>
      <c r="T7" s="5">
        <v>190.82426503735758</v>
      </c>
      <c r="U7" s="5">
        <v>200.76000257221858</v>
      </c>
      <c r="V7" s="5">
        <v>241.57456207644475</v>
      </c>
      <c r="W7" s="5">
        <v>223.23257314545069</v>
      </c>
      <c r="X7" s="5">
        <v>252.69223422294962</v>
      </c>
      <c r="Y7" s="5">
        <v>247.05494089046562</v>
      </c>
      <c r="Z7" s="5">
        <v>152.43225174113411</v>
      </c>
      <c r="AA7" s="5">
        <v>145.49056543776146</v>
      </c>
      <c r="AB7" s="5">
        <v>149.71515172303245</v>
      </c>
      <c r="AC7" s="5">
        <v>132.99838558816899</v>
      </c>
      <c r="AD7" s="5">
        <v>208.3358972510371</v>
      </c>
    </row>
    <row r="8" spans="2:31" ht="15" x14ac:dyDescent="0.25">
      <c r="B8" s="10" t="s">
        <v>24</v>
      </c>
      <c r="C8" s="5" t="s">
        <v>2</v>
      </c>
      <c r="D8" s="5" t="s">
        <v>2</v>
      </c>
      <c r="E8" s="5" t="s">
        <v>2</v>
      </c>
      <c r="F8" s="5" t="s">
        <v>2</v>
      </c>
      <c r="G8" s="5" t="s">
        <v>2</v>
      </c>
      <c r="H8" s="5" t="s">
        <v>2</v>
      </c>
      <c r="I8" s="5" t="s">
        <v>2</v>
      </c>
      <c r="J8" s="5" t="s">
        <v>2</v>
      </c>
      <c r="K8" s="5" t="s">
        <v>2</v>
      </c>
      <c r="L8" s="5" t="s">
        <v>2</v>
      </c>
      <c r="M8" s="5" t="s">
        <v>2</v>
      </c>
      <c r="N8" s="5" t="s">
        <v>2</v>
      </c>
      <c r="O8" s="5">
        <v>221.60223999147235</v>
      </c>
      <c r="P8" s="5">
        <v>337.75220488692656</v>
      </c>
      <c r="Q8" s="5">
        <v>265.92118558331867</v>
      </c>
      <c r="R8" s="5">
        <v>364.33336953828234</v>
      </c>
      <c r="S8" s="5">
        <v>457.59176194769202</v>
      </c>
      <c r="T8" s="5">
        <v>494.02474594030014</v>
      </c>
      <c r="U8" s="5">
        <v>399.51605365463547</v>
      </c>
      <c r="V8" s="5">
        <v>295.68643845737233</v>
      </c>
      <c r="W8" s="5">
        <v>372.96893708942741</v>
      </c>
      <c r="X8" s="5">
        <v>323.43828938631748</v>
      </c>
      <c r="Y8" s="5">
        <v>378.09233264933482</v>
      </c>
      <c r="Z8" s="5">
        <v>484.37644087492026</v>
      </c>
      <c r="AA8" s="5">
        <v>511.83519649291907</v>
      </c>
      <c r="AB8" s="5">
        <v>637.64415271794132</v>
      </c>
      <c r="AC8" s="5">
        <v>591.82324654610852</v>
      </c>
      <c r="AD8" s="5">
        <v>343.63640424303088</v>
      </c>
    </row>
    <row r="9" spans="2:31" ht="15" x14ac:dyDescent="0.25">
      <c r="B9" s="10" t="s">
        <v>25</v>
      </c>
      <c r="C9" s="5" t="s">
        <v>2</v>
      </c>
      <c r="D9" s="5" t="s">
        <v>2</v>
      </c>
      <c r="E9" s="5" t="s">
        <v>2</v>
      </c>
      <c r="F9" s="5" t="s">
        <v>2</v>
      </c>
      <c r="G9" s="5" t="s">
        <v>2</v>
      </c>
      <c r="H9" s="5" t="s">
        <v>2</v>
      </c>
      <c r="I9" s="5" t="s">
        <v>2</v>
      </c>
      <c r="J9" s="5" t="s">
        <v>2</v>
      </c>
      <c r="K9" s="5" t="s">
        <v>2</v>
      </c>
      <c r="L9" s="5" t="s">
        <v>2</v>
      </c>
      <c r="M9" s="5" t="s">
        <v>2</v>
      </c>
      <c r="N9" s="5" t="s">
        <v>2</v>
      </c>
      <c r="O9" s="5">
        <v>113.15022076512393</v>
      </c>
      <c r="P9" s="5">
        <v>189.66965158639141</v>
      </c>
      <c r="Q9" s="5">
        <v>167.89539427327458</v>
      </c>
      <c r="R9" s="5">
        <v>526.83073337521012</v>
      </c>
      <c r="S9" s="5">
        <v>359.3012427820268</v>
      </c>
      <c r="T9" s="5">
        <v>332.33452515882942</v>
      </c>
      <c r="U9" s="5">
        <v>417.65234098738654</v>
      </c>
      <c r="V9" s="5">
        <v>255.67689107175715</v>
      </c>
      <c r="W9" s="5">
        <v>282.33747069440051</v>
      </c>
      <c r="X9" s="5">
        <v>241.63760805207471</v>
      </c>
      <c r="Y9" s="5">
        <v>120.46363456795928</v>
      </c>
      <c r="Z9" s="5">
        <v>149.77928668556547</v>
      </c>
      <c r="AA9" s="5">
        <v>44.013530386957875</v>
      </c>
      <c r="AB9" s="5">
        <v>49.742704787996757</v>
      </c>
      <c r="AC9" s="5">
        <v>41.012525403143641</v>
      </c>
      <c r="AD9" s="5">
        <v>184.50023942190171</v>
      </c>
    </row>
    <row r="10" spans="2:31" ht="15" x14ac:dyDescent="0.25">
      <c r="B10" s="10" t="s">
        <v>26</v>
      </c>
      <c r="C10" s="5" t="s">
        <v>2</v>
      </c>
      <c r="D10" s="5" t="s">
        <v>2</v>
      </c>
      <c r="E10" s="5" t="s">
        <v>2</v>
      </c>
      <c r="F10" s="5" t="s">
        <v>2</v>
      </c>
      <c r="G10" s="5" t="s">
        <v>2</v>
      </c>
      <c r="H10" s="5" t="s">
        <v>2</v>
      </c>
      <c r="I10" s="5" t="s">
        <v>2</v>
      </c>
      <c r="J10" s="5" t="s">
        <v>2</v>
      </c>
      <c r="K10" s="5" t="s">
        <v>2</v>
      </c>
      <c r="L10" s="5" t="s">
        <v>2</v>
      </c>
      <c r="M10" s="5" t="s">
        <v>2</v>
      </c>
      <c r="N10" s="5" t="s">
        <v>2</v>
      </c>
      <c r="O10" s="5">
        <v>155.36510550902608</v>
      </c>
      <c r="P10" s="5">
        <v>208.19337003516335</v>
      </c>
      <c r="Q10" s="5">
        <v>352.94562632518654</v>
      </c>
      <c r="R10" s="5">
        <v>352.71689813062403</v>
      </c>
      <c r="S10" s="5">
        <v>288.8910588691819</v>
      </c>
      <c r="T10" s="5">
        <v>300.4279309670315</v>
      </c>
      <c r="U10" s="5">
        <v>311.79179966380207</v>
      </c>
      <c r="V10" s="5">
        <v>404.16021049998471</v>
      </c>
      <c r="W10" s="5">
        <v>347.68424127028993</v>
      </c>
      <c r="X10" s="5">
        <v>364.58744100782189</v>
      </c>
      <c r="Y10" s="5">
        <v>255.91268529603485</v>
      </c>
      <c r="Z10" s="5">
        <v>265.50263242585322</v>
      </c>
      <c r="AA10" s="5">
        <v>450.02770173406668</v>
      </c>
      <c r="AB10" s="5">
        <v>282.65463508450802</v>
      </c>
      <c r="AC10" s="5">
        <v>204.58023861472935</v>
      </c>
      <c r="AD10" s="5">
        <v>163.82042456669603</v>
      </c>
    </row>
    <row r="11" spans="2:31" ht="15" x14ac:dyDescent="0.25">
      <c r="B11" s="10" t="s">
        <v>27</v>
      </c>
      <c r="C11" s="5">
        <v>2353.2600000000002</v>
      </c>
      <c r="D11" s="5">
        <v>3530.3560000000002</v>
      </c>
      <c r="E11" s="5">
        <v>3756.2710000000002</v>
      </c>
      <c r="F11" s="5">
        <v>2058.7739999999999</v>
      </c>
      <c r="G11" s="5">
        <v>1293.326</v>
      </c>
      <c r="H11" s="5">
        <v>1292.9349999999999</v>
      </c>
      <c r="I11" s="5">
        <v>1739.07</v>
      </c>
      <c r="J11" s="5">
        <v>1814.5640000000001</v>
      </c>
      <c r="K11" s="5">
        <v>1697.442</v>
      </c>
      <c r="L11" s="5">
        <v>2155.6860000000001</v>
      </c>
      <c r="M11" s="5">
        <v>2231.5079999999998</v>
      </c>
      <c r="N11" s="5">
        <v>2266.1120000000001</v>
      </c>
      <c r="O11" s="5">
        <v>2358.8780000000006</v>
      </c>
      <c r="P11" s="5">
        <v>2982.2669999999998</v>
      </c>
      <c r="Q11" s="5">
        <v>3333.9720000000016</v>
      </c>
      <c r="R11" s="5">
        <v>3053.4389999999985</v>
      </c>
      <c r="S11" s="5">
        <f t="shared" ref="S11:AD11" si="0">SUM(S5:S10)</f>
        <v>3094.3410000000003</v>
      </c>
      <c r="T11" s="5">
        <f t="shared" si="0"/>
        <v>3257.143</v>
      </c>
      <c r="U11" s="5">
        <f t="shared" si="0"/>
        <v>3002.1819999999952</v>
      </c>
      <c r="V11" s="5">
        <f t="shared" si="0"/>
        <v>2802.9260000000049</v>
      </c>
      <c r="W11" s="5">
        <f t="shared" si="0"/>
        <v>2855.8220000000006</v>
      </c>
      <c r="X11" s="5">
        <f t="shared" si="0"/>
        <v>2829.2019999999989</v>
      </c>
      <c r="Y11" s="5">
        <f t="shared" si="0"/>
        <v>2719.6509999999994</v>
      </c>
      <c r="Z11" s="5">
        <f t="shared" si="0"/>
        <v>2504.7670000000007</v>
      </c>
      <c r="AA11" s="5">
        <f t="shared" si="0"/>
        <v>2637.8290000014281</v>
      </c>
      <c r="AB11" s="5">
        <f t="shared" si="0"/>
        <v>2808.1899999999996</v>
      </c>
      <c r="AC11" s="5">
        <f t="shared" si="0"/>
        <v>2607.0009999999997</v>
      </c>
      <c r="AD11" s="5">
        <f t="shared" si="0"/>
        <v>2342.7260000000001</v>
      </c>
    </row>
    <row r="12" spans="2:31" s="11" customFormat="1" ht="15" x14ac:dyDescent="0.25"/>
    <row r="13" spans="2:31" ht="15" x14ac:dyDescent="0.25">
      <c r="B13" s="9" t="s">
        <v>28</v>
      </c>
      <c r="C13" s="8" t="s">
        <v>34</v>
      </c>
      <c r="D13" s="8" t="s">
        <v>35</v>
      </c>
      <c r="E13" s="8" t="s">
        <v>36</v>
      </c>
      <c r="F13" s="8" t="s">
        <v>37</v>
      </c>
      <c r="G13" s="8" t="s">
        <v>38</v>
      </c>
      <c r="H13" s="8" t="s">
        <v>39</v>
      </c>
      <c r="I13" s="8" t="s">
        <v>40</v>
      </c>
      <c r="J13" s="8" t="s">
        <v>41</v>
      </c>
      <c r="K13" s="8" t="s">
        <v>42</v>
      </c>
      <c r="L13" s="8" t="s">
        <v>43</v>
      </c>
      <c r="M13" s="8" t="s">
        <v>44</v>
      </c>
      <c r="N13" s="8" t="s">
        <v>45</v>
      </c>
      <c r="O13" s="8" t="s">
        <v>46</v>
      </c>
      <c r="P13" s="8" t="s">
        <v>47</v>
      </c>
      <c r="Q13" s="8" t="s">
        <v>48</v>
      </c>
      <c r="R13" s="8" t="s">
        <v>49</v>
      </c>
      <c r="S13" s="8" t="s">
        <v>50</v>
      </c>
      <c r="T13" s="8" t="s">
        <v>51</v>
      </c>
      <c r="U13" s="8" t="s">
        <v>52</v>
      </c>
      <c r="V13" s="8" t="s">
        <v>53</v>
      </c>
      <c r="W13" s="8" t="s">
        <v>54</v>
      </c>
      <c r="X13" s="8" t="s">
        <v>55</v>
      </c>
      <c r="Y13" s="8" t="s">
        <v>56</v>
      </c>
      <c r="Z13" s="8" t="s">
        <v>57</v>
      </c>
      <c r="AA13" s="8" t="s">
        <v>58</v>
      </c>
      <c r="AB13" s="8" t="s">
        <v>59</v>
      </c>
      <c r="AC13" s="8" t="s">
        <v>60</v>
      </c>
      <c r="AD13" s="8" t="s">
        <v>61</v>
      </c>
      <c r="AE13" s="13"/>
    </row>
    <row r="14" spans="2:31" ht="15" x14ac:dyDescent="0.25">
      <c r="B14" s="10" t="s">
        <v>21</v>
      </c>
      <c r="C14" s="5" t="s">
        <v>2</v>
      </c>
      <c r="D14" s="5" t="s">
        <v>2</v>
      </c>
      <c r="E14" s="5" t="s">
        <v>2</v>
      </c>
      <c r="F14" s="5" t="s">
        <v>2</v>
      </c>
      <c r="G14" s="5">
        <v>570.3663398605263</v>
      </c>
      <c r="H14" s="5">
        <v>657.96839726999792</v>
      </c>
      <c r="I14" s="5">
        <v>896.59596886500026</v>
      </c>
      <c r="J14" s="5">
        <v>767.09481098000015</v>
      </c>
      <c r="K14" s="5">
        <v>740.72633669999982</v>
      </c>
      <c r="L14" s="5">
        <v>886.59093817984331</v>
      </c>
      <c r="M14" s="5">
        <v>1053.7631487702329</v>
      </c>
      <c r="N14" s="5">
        <v>1023.3102960399326</v>
      </c>
      <c r="O14" s="5">
        <v>972.29667976000007</v>
      </c>
      <c r="P14" s="5">
        <v>1125.7376174500005</v>
      </c>
      <c r="Q14" s="5">
        <v>1113.0584003999959</v>
      </c>
      <c r="R14" s="5">
        <v>1055.6951690400338</v>
      </c>
      <c r="S14" s="5">
        <v>1099.827174999999</v>
      </c>
      <c r="T14" s="5">
        <v>1203.1190149999888</v>
      </c>
      <c r="U14" s="5">
        <v>1255.027988000001</v>
      </c>
      <c r="V14" s="5">
        <v>1317.4283530000075</v>
      </c>
      <c r="W14" s="5">
        <v>1319.511109</v>
      </c>
      <c r="X14" s="5">
        <v>1410.7069150000109</v>
      </c>
      <c r="Y14" s="5">
        <v>1597.4952719999947</v>
      </c>
      <c r="Z14" s="5">
        <v>1459.8858460000101</v>
      </c>
      <c r="AA14" s="5">
        <v>1549.1311059999994</v>
      </c>
      <c r="AB14" s="5">
        <v>1735.8613780000001</v>
      </c>
      <c r="AC14" s="5">
        <v>1691.3972849999977</v>
      </c>
      <c r="AD14" s="5">
        <v>1586.6414460000124</v>
      </c>
    </row>
    <row r="15" spans="2:31" ht="15" x14ac:dyDescent="0.25">
      <c r="B15" s="10" t="s">
        <v>22</v>
      </c>
      <c r="C15" s="5" t="s">
        <v>2</v>
      </c>
      <c r="D15" s="5" t="s">
        <v>2</v>
      </c>
      <c r="E15" s="5" t="s">
        <v>2</v>
      </c>
      <c r="F15" s="5" t="s">
        <v>2</v>
      </c>
      <c r="G15" s="5">
        <v>572.82960200000025</v>
      </c>
      <c r="H15" s="5">
        <v>376.29526699999951</v>
      </c>
      <c r="I15" s="5">
        <v>471.65476700000022</v>
      </c>
      <c r="J15" s="5">
        <v>587.27519609999968</v>
      </c>
      <c r="K15" s="5">
        <v>840.5179309999935</v>
      </c>
      <c r="L15" s="5">
        <v>872.40660099997831</v>
      </c>
      <c r="M15" s="5">
        <v>662.54303599999594</v>
      </c>
      <c r="N15" s="5">
        <v>663.32632700010026</v>
      </c>
      <c r="O15" s="5">
        <v>631.84401499199828</v>
      </c>
      <c r="P15" s="5">
        <v>996.99550300001124</v>
      </c>
      <c r="Q15" s="5">
        <v>675.53965199996696</v>
      </c>
      <c r="R15" s="5">
        <v>561.10585899995601</v>
      </c>
      <c r="S15" s="5">
        <v>833.73366100000703</v>
      </c>
      <c r="T15" s="5">
        <v>753.87994800002514</v>
      </c>
      <c r="U15" s="5">
        <v>639.16395900007888</v>
      </c>
      <c r="V15" s="5">
        <v>597.10292799989611</v>
      </c>
      <c r="W15" s="5">
        <v>652.57234100000062</v>
      </c>
      <c r="X15" s="5">
        <v>614.86570655781793</v>
      </c>
      <c r="Y15" s="5">
        <v>599.40442879701709</v>
      </c>
      <c r="Z15" s="5">
        <v>662.04688531036516</v>
      </c>
      <c r="AA15" s="5">
        <v>736.34127083299813</v>
      </c>
      <c r="AB15" s="5">
        <v>706.4774780000057</v>
      </c>
      <c r="AC15" s="5">
        <v>674.25976600000058</v>
      </c>
      <c r="AD15" s="5">
        <v>755.91868899999633</v>
      </c>
    </row>
    <row r="16" spans="2:31" ht="15" x14ac:dyDescent="0.25">
      <c r="B16" s="10" t="s">
        <v>23</v>
      </c>
      <c r="C16" s="5" t="s">
        <v>2</v>
      </c>
      <c r="D16" s="5" t="s">
        <v>2</v>
      </c>
      <c r="E16" s="5" t="s">
        <v>2</v>
      </c>
      <c r="F16" s="5" t="s">
        <v>2</v>
      </c>
      <c r="G16" s="5">
        <v>532.43257000000006</v>
      </c>
      <c r="H16" s="5">
        <v>427.88568199999941</v>
      </c>
      <c r="I16" s="5">
        <v>697.54097300000069</v>
      </c>
      <c r="J16" s="5">
        <v>743.11582999999882</v>
      </c>
      <c r="K16" s="5">
        <v>578.39539800000011</v>
      </c>
      <c r="L16" s="5">
        <v>400.57867799999394</v>
      </c>
      <c r="M16" s="5">
        <v>455.37378199999984</v>
      </c>
      <c r="N16" s="5">
        <v>482.31967599999598</v>
      </c>
      <c r="O16" s="5">
        <v>467.42016999999908</v>
      </c>
      <c r="P16" s="5">
        <v>324.45726699999705</v>
      </c>
      <c r="Q16" s="5">
        <v>472.559782000008</v>
      </c>
      <c r="R16" s="5">
        <v>341.10301199998355</v>
      </c>
      <c r="S16" s="5">
        <v>378.69127699999956</v>
      </c>
      <c r="T16" s="5">
        <v>327.29999699999547</v>
      </c>
      <c r="U16" s="5">
        <v>270.44968699999839</v>
      </c>
      <c r="V16" s="5">
        <v>303.26175600000681</v>
      </c>
      <c r="W16" s="5">
        <v>359.54217300000238</v>
      </c>
      <c r="X16" s="5">
        <v>418.76024400000159</v>
      </c>
      <c r="Y16" s="5">
        <v>430.83262032399864</v>
      </c>
      <c r="Z16" s="5">
        <v>253.64037870822079</v>
      </c>
      <c r="AA16" s="5">
        <v>244.75512997489105</v>
      </c>
      <c r="AB16" s="5">
        <v>236.91082199999957</v>
      </c>
      <c r="AC16" s="5">
        <v>217.32779699999972</v>
      </c>
      <c r="AD16" s="5">
        <v>308.09595499999966</v>
      </c>
    </row>
    <row r="17" spans="2:32" ht="15" x14ac:dyDescent="0.25">
      <c r="B17" s="10" t="s">
        <v>24</v>
      </c>
      <c r="C17" s="5" t="s">
        <v>2</v>
      </c>
      <c r="D17" s="5" t="s">
        <v>2</v>
      </c>
      <c r="E17" s="5" t="s">
        <v>2</v>
      </c>
      <c r="F17" s="5" t="s">
        <v>2</v>
      </c>
      <c r="G17" s="5">
        <v>97.013623200000012</v>
      </c>
      <c r="H17" s="5">
        <v>62.969698655384008</v>
      </c>
      <c r="I17" s="5">
        <v>414.08234214461595</v>
      </c>
      <c r="J17" s="5">
        <v>91.2520209999999</v>
      </c>
      <c r="K17" s="5">
        <v>214.09698499999945</v>
      </c>
      <c r="L17" s="5">
        <v>475.97577400000011</v>
      </c>
      <c r="M17" s="5">
        <v>503.35733000000073</v>
      </c>
      <c r="N17" s="5">
        <v>189.4677199999993</v>
      </c>
      <c r="O17" s="5">
        <v>350.44311559999983</v>
      </c>
      <c r="P17" s="5">
        <v>313.2773944000009</v>
      </c>
      <c r="Q17" s="5">
        <v>561.32020457428018</v>
      </c>
      <c r="R17" s="5">
        <v>504.90518008267759</v>
      </c>
      <c r="S17" s="5">
        <v>629.37456368471908</v>
      </c>
      <c r="T17" s="5">
        <v>611.69994555547419</v>
      </c>
      <c r="U17" s="5">
        <v>492.5512172079961</v>
      </c>
      <c r="V17" s="5">
        <v>450.59194227420699</v>
      </c>
      <c r="W17" s="5">
        <v>481.64339080358008</v>
      </c>
      <c r="X17" s="5">
        <v>437.92122229760014</v>
      </c>
      <c r="Y17" s="5">
        <v>513.375149228802</v>
      </c>
      <c r="Z17" s="5">
        <v>668.75255609813621</v>
      </c>
      <c r="AA17" s="5">
        <v>748.79596221666134</v>
      </c>
      <c r="AB17" s="5">
        <v>639.27853975675407</v>
      </c>
      <c r="AC17" s="5">
        <v>700.92887022659681</v>
      </c>
      <c r="AD17" s="5">
        <v>697.74180819745027</v>
      </c>
    </row>
    <row r="18" spans="2:32" ht="15" x14ac:dyDescent="0.25">
      <c r="B18" s="10" t="s">
        <v>25</v>
      </c>
      <c r="C18" s="5" t="s">
        <v>2</v>
      </c>
      <c r="D18" s="5" t="s">
        <v>2</v>
      </c>
      <c r="E18" s="5" t="s">
        <v>2</v>
      </c>
      <c r="F18" s="5" t="s">
        <v>2</v>
      </c>
      <c r="G18" s="5">
        <v>493.37794000000002</v>
      </c>
      <c r="H18" s="5">
        <v>740.07689800000071</v>
      </c>
      <c r="I18" s="5">
        <v>588.67344999999978</v>
      </c>
      <c r="J18" s="5">
        <v>505.77258999999981</v>
      </c>
      <c r="K18" s="5">
        <v>311.53549100000066</v>
      </c>
      <c r="L18" s="5">
        <v>159.4167450000005</v>
      </c>
      <c r="M18" s="5">
        <v>222.94409299999936</v>
      </c>
      <c r="N18" s="5">
        <v>508.20320199999026</v>
      </c>
      <c r="O18" s="5">
        <v>175.64092800000049</v>
      </c>
      <c r="P18" s="5">
        <v>129.54760299999785</v>
      </c>
      <c r="Q18" s="5">
        <v>202.26631100000202</v>
      </c>
      <c r="R18" s="5">
        <v>826.85642200001223</v>
      </c>
      <c r="S18" s="5">
        <v>626.51337599999738</v>
      </c>
      <c r="T18" s="5">
        <v>548.6647330000003</v>
      </c>
      <c r="U18" s="5">
        <v>729.99099500001205</v>
      </c>
      <c r="V18" s="5">
        <v>507.636235999993</v>
      </c>
      <c r="W18" s="5">
        <v>515.39770700002578</v>
      </c>
      <c r="X18" s="5">
        <v>456.51585110726148</v>
      </c>
      <c r="Y18" s="5">
        <v>219.92110331299122</v>
      </c>
      <c r="Z18" s="5">
        <v>247.76107192664665</v>
      </c>
      <c r="AA18" s="5">
        <v>66.582992517566254</v>
      </c>
      <c r="AB18" s="5">
        <v>158.97844500000201</v>
      </c>
      <c r="AC18" s="5">
        <v>164.20469200000025</v>
      </c>
      <c r="AD18" s="5">
        <v>66.732441000000136</v>
      </c>
    </row>
    <row r="19" spans="2:32" ht="15" x14ac:dyDescent="0.25">
      <c r="B19" s="10" t="s">
        <v>26</v>
      </c>
      <c r="C19" s="5" t="s">
        <v>2</v>
      </c>
      <c r="D19" s="5" t="s">
        <v>2</v>
      </c>
      <c r="E19" s="5" t="s">
        <v>2</v>
      </c>
      <c r="F19" s="5" t="s">
        <v>2</v>
      </c>
      <c r="G19" s="5">
        <v>69.778668499997949</v>
      </c>
      <c r="H19" s="5">
        <v>26.489824500002072</v>
      </c>
      <c r="I19" s="5">
        <v>132.6085015000001</v>
      </c>
      <c r="J19" s="5">
        <v>76.23443989999987</v>
      </c>
      <c r="K19" s="5">
        <v>90.797076149999981</v>
      </c>
      <c r="L19" s="5">
        <v>117.08292279999893</v>
      </c>
      <c r="M19" s="5">
        <v>122.91731959999024</v>
      </c>
      <c r="N19" s="5">
        <v>155.07558070000144</v>
      </c>
      <c r="O19" s="5">
        <v>168.46972599999975</v>
      </c>
      <c r="P19" s="5">
        <v>245.80521589999171</v>
      </c>
      <c r="Q19" s="5">
        <v>361.36287429999476</v>
      </c>
      <c r="R19" s="5">
        <v>262.14048700000268</v>
      </c>
      <c r="S19" s="5">
        <v>303.73217200000113</v>
      </c>
      <c r="T19" s="5">
        <v>373.49635600000369</v>
      </c>
      <c r="U19" s="5">
        <v>428.37616299996546</v>
      </c>
      <c r="V19" s="5">
        <v>502.30638500002783</v>
      </c>
      <c r="W19" s="5">
        <v>434.74996304249089</v>
      </c>
      <c r="X19" s="5">
        <v>434.76065133490783</v>
      </c>
      <c r="Y19" s="5">
        <v>363.00597848999541</v>
      </c>
      <c r="Z19" s="5">
        <v>275.22675851201302</v>
      </c>
      <c r="AA19" s="5">
        <v>519.0393253451839</v>
      </c>
      <c r="AB19" s="5">
        <v>366.43992599999001</v>
      </c>
      <c r="AC19" s="5">
        <v>138.187656000006</v>
      </c>
      <c r="AD19" s="5">
        <v>437.451397999991</v>
      </c>
    </row>
    <row r="20" spans="2:32" ht="15" x14ac:dyDescent="0.25">
      <c r="B20" s="10" t="s">
        <v>27</v>
      </c>
      <c r="C20" s="5">
        <v>2605.8166570800004</v>
      </c>
      <c r="D20" s="5">
        <v>3110.5462162599993</v>
      </c>
      <c r="E20" s="5">
        <v>2662.8354965500002</v>
      </c>
      <c r="F20" s="5">
        <v>1880.4537035874926</v>
      </c>
      <c r="G20" s="5">
        <f t="shared" ref="G20:AD20" si="1">SUM(G14:G19)</f>
        <v>2335.7987435605241</v>
      </c>
      <c r="H20" s="5">
        <f t="shared" si="1"/>
        <v>2291.6857674253838</v>
      </c>
      <c r="I20" s="5">
        <f t="shared" si="1"/>
        <v>3201.1560025096169</v>
      </c>
      <c r="J20" s="5">
        <f t="shared" si="1"/>
        <v>2770.7448879799981</v>
      </c>
      <c r="K20" s="5">
        <f t="shared" si="1"/>
        <v>2776.069217849993</v>
      </c>
      <c r="L20" s="5">
        <f t="shared" si="1"/>
        <v>2912.0516589798149</v>
      </c>
      <c r="M20" s="5">
        <f t="shared" si="1"/>
        <v>3020.8987093702185</v>
      </c>
      <c r="N20" s="5">
        <f t="shared" si="1"/>
        <v>3021.7028017400198</v>
      </c>
      <c r="O20" s="5">
        <f t="shared" si="1"/>
        <v>2766.1146343519981</v>
      </c>
      <c r="P20" s="5">
        <f t="shared" si="1"/>
        <v>3135.8206007499989</v>
      </c>
      <c r="Q20" s="5">
        <f t="shared" si="1"/>
        <v>3386.107224274248</v>
      </c>
      <c r="R20" s="5">
        <f t="shared" si="1"/>
        <v>3551.8061291226659</v>
      </c>
      <c r="S20" s="5">
        <f t="shared" si="1"/>
        <v>3871.8722246847228</v>
      </c>
      <c r="T20" s="5">
        <f t="shared" si="1"/>
        <v>3818.1599945554876</v>
      </c>
      <c r="U20" s="5">
        <f t="shared" si="1"/>
        <v>3815.5600092080517</v>
      </c>
      <c r="V20" s="5">
        <f t="shared" si="1"/>
        <v>3678.3276002741386</v>
      </c>
      <c r="W20" s="5">
        <f t="shared" si="1"/>
        <v>3763.4166838460997</v>
      </c>
      <c r="X20" s="5">
        <f t="shared" si="1"/>
        <v>3773.5305902975997</v>
      </c>
      <c r="Y20" s="5">
        <f t="shared" si="1"/>
        <v>3724.0345521527993</v>
      </c>
      <c r="Z20" s="5">
        <f t="shared" si="1"/>
        <v>3567.3134965553922</v>
      </c>
      <c r="AA20" s="5">
        <f t="shared" si="1"/>
        <v>3864.6457868873003</v>
      </c>
      <c r="AB20" s="5">
        <f t="shared" si="1"/>
        <v>3843.9465887567512</v>
      </c>
      <c r="AC20" s="5">
        <f t="shared" si="1"/>
        <v>3586.3060662266012</v>
      </c>
      <c r="AD20" s="5">
        <f t="shared" si="1"/>
        <v>3852.5817371974499</v>
      </c>
    </row>
    <row r="21" spans="2:32" s="11" customFormat="1" ht="15" x14ac:dyDescent="0.25"/>
    <row r="22" spans="2:32" s="11" customFormat="1" ht="15" x14ac:dyDescent="0.25"/>
    <row r="23" spans="2:32" s="11" customFormat="1" ht="38.25" x14ac:dyDescent="0.25">
      <c r="B23" s="12" t="s">
        <v>74</v>
      </c>
    </row>
    <row r="24" spans="2:32" s="11" customFormat="1" ht="15" x14ac:dyDescent="0.25">
      <c r="B24" s="12" t="s">
        <v>17</v>
      </c>
    </row>
    <row r="25" spans="2:32" s="11" customFormat="1" ht="25.5" x14ac:dyDescent="0.25">
      <c r="B25" s="12" t="s">
        <v>75</v>
      </c>
    </row>
    <row r="26" spans="2:32" ht="15" hidden="1" x14ac:dyDescent="0.2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2" ht="15" hidden="1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:32" ht="15" hidden="1" x14ac:dyDescent="0.2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2:32" ht="15" hidden="1" x14ac:dyDescent="0.25"/>
    <row r="30" spans="2:32" ht="15" hidden="1" x14ac:dyDescent="0.25"/>
    <row r="31" spans="2:32" s="11" customFormat="1" ht="15" hidden="1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F31"/>
    </row>
  </sheetData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4ACCD04-53AC-449F-B67B-922BD81F3D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BBD2BD-D61D-46AE-AA63-D0052BC93F4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e6c4e6a-6d57-47d6-9288-076169c1f69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03B5874-F055-4918-BF50-D6BB59B7EC5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8E4C7D3-5595-4847-B791-D26DF581B3F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Annual</vt:lpstr>
      <vt:lpstr>Quaterly</vt:lpstr>
      <vt:lpstr>Regions breakdown history</vt:lpstr>
    </vt:vector>
  </TitlesOfParts>
  <Company>ОАО "НЛМК"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Климантов Никита Андреевич</dc:creator>
  <cp:lastModifiedBy>Климантов Никита Андреевич</cp:lastModifiedBy>
  <dcterms:created xsi:type="dcterms:W3CDTF">2017-03-09T15:02:25Z</dcterms:created>
  <dcterms:modified xsi:type="dcterms:W3CDTF">2021-02-11T09:34:27Z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