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uschenko_ma\Documents\Пресс-релизы\2015\Q2\Trading Update\"/>
    </mc:Choice>
  </mc:AlternateContent>
  <bookViews>
    <workbookView xWindow="14085" yWindow="0" windowWidth="28800" windowHeight="12375"/>
  </bookViews>
  <sheets>
    <sheet name="Рез-ты 2 кв 15 г" sheetId="4" r:id="rId1"/>
    <sheet name="Производственные мощности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Модуль82_.Макрос33">#N/A</definedName>
    <definedName name="_2Модуль82_.Макрос33">[0]!_2Модуль82_.Макрос33</definedName>
    <definedName name="_xlnm._FilterDatabase" localSheetId="1" hidden="1">#REF!</definedName>
    <definedName name="_xlnm._FilterDatabase" hidden="1">#REF!</definedName>
    <definedName name="a">#REF!</definedName>
    <definedName name="b">#REF!</definedName>
    <definedName name="Cырой_известняк">#REF!</definedName>
    <definedName name="D">[1]Факт!#REF!</definedName>
    <definedName name="ddd">#N/A</definedName>
    <definedName name="ddd_12">#N/A</definedName>
    <definedName name="ddd_13">#N/A</definedName>
    <definedName name="ddd_9">#N/A</definedName>
    <definedName name="dn">[1]Тепло!$G$8</definedName>
    <definedName name="dni">'[1]#ССЫЛКА'!$G$6</definedName>
    <definedName name="dni_koks">'[1]#ССЫЛКА'!$J$242</definedName>
    <definedName name="dni_koks_1">'[1]#ССЫЛКА'!$K$242</definedName>
    <definedName name="el">'[1]#ССЫЛКА'!$H$41</definedName>
    <definedName name="Excel_BuiltIn_Print_Area_4">[2]Ф1!#REF!</definedName>
    <definedName name="f">#REF!</definedName>
    <definedName name="hour">[1]Тепло!$G$9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'[1]#ССЫЛКА'!$H$235</definedName>
    <definedName name="kv">'[1]#ССЫЛКА'!$F$5</definedName>
    <definedName name="kvart">[1]Тепло!$F$6</definedName>
    <definedName name="mm">#REF!</definedName>
    <definedName name="month">[1]Тепло!$E$6</definedName>
    <definedName name="nn">#REF!</definedName>
    <definedName name="No_МесНачКвартал">CHOOSE(No_Квартал,1,4,7,10)</definedName>
    <definedName name="norma">'[1]#ССЫЛКА'!$N$41</definedName>
    <definedName name="num">'[1]#ССЫЛКА'!$E$5</definedName>
    <definedName name="o">#REF!</definedName>
    <definedName name="p">#REF!</definedName>
    <definedName name="pr">'[1]#ССЫЛКА'!$K$41</definedName>
    <definedName name="q">#REF!</definedName>
    <definedName name="qq">#REF!</definedName>
    <definedName name="Romul_Квартал">CHOOSE(No_Квартал,"I","II","III","IV")</definedName>
    <definedName name="rr">#REF!</definedName>
    <definedName name="s">'[1]#ССЫЛКА'!#REF!</definedName>
    <definedName name="ss">#REF!</definedName>
    <definedName name="sum">'[1]#ССЫЛКА'!$K$271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[1]Тепло!$G$6</definedName>
    <definedName name="yy">#REF!</definedName>
    <definedName name="zz">#REF!</definedName>
    <definedName name="А">[3]Баланс!$A$4:$M$115</definedName>
    <definedName name="А1">[3]Производство!$A$17:$H$40</definedName>
    <definedName name="А11">[4]КалькуляцияТСЦ!$A$2:$I$41</definedName>
    <definedName name="А12">[4]КалькуляцияТСЦ!$A$43:$I$66</definedName>
    <definedName name="А13">[4]КалькуляцияЖДЦ!$A$2:$I$47</definedName>
    <definedName name="А14">[4]КалькуляцияЖДЦ!$A$49:$I$93</definedName>
    <definedName name="А15">[4]КалькуляцияРСЦ!$A$2:$I$34</definedName>
    <definedName name="а17">[4]КалькуляцияЦТТ!$A$44:$G$56</definedName>
    <definedName name="А3">[4]КалькуляцияДОФ!$A$2:$I$50</definedName>
    <definedName name="А39">#REF!</definedName>
    <definedName name="А4">[4]КалькуляцияДОФ!$A$51:$I$80</definedName>
    <definedName name="А5">[4]КалькуляцияРудник!$A$3:$H$60</definedName>
    <definedName name="А6">[4]КалькуляцияРудник!$A$62:$I$107</definedName>
    <definedName name="А7">[4]КалькуляцияОбщезав.!$A$2:$H$53</definedName>
    <definedName name="А8">[4]КалькуляцияЦТТ!$A$2:$H$41</definedName>
    <definedName name="АА">[3]Баланс!$A$3:$M$115</definedName>
    <definedName name="АА1">[3]Производство!$A$3:$I$40</definedName>
    <definedName name="аап">#REF!</definedName>
    <definedName name="абв">[5]Баланс!$A$4:$M$115</definedName>
    <definedName name="Агригированный_баланс">[3]Баланс!$A$143:$J$177</definedName>
    <definedName name="аин">#REF!</definedName>
    <definedName name="александр">#N/A</definedName>
    <definedName name="александр1">#N/A</definedName>
    <definedName name="ан">#N/A</definedName>
    <definedName name="ан_12">#N/A</definedName>
    <definedName name="ан_13">#N/A</definedName>
    <definedName name="ан_9">#N/A</definedName>
    <definedName name="анализ">#N/A</definedName>
    <definedName name="анализ_1">#N/A</definedName>
    <definedName name="анализ_12">#N/A</definedName>
    <definedName name="анализ_13">#N/A</definedName>
    <definedName name="анализ_9">#N/A</definedName>
    <definedName name="Анализ_статей_баланса">[3]Баланс!#REF!</definedName>
    <definedName name="анализ2007">#N/A</definedName>
    <definedName name="Аналитический_баланс">[3]Баланс!$A$181:$J$194</definedName>
    <definedName name="апддлд">#N/A</definedName>
    <definedName name="апраа">#N/A</definedName>
    <definedName name="араврпр">#N/A</definedName>
    <definedName name="арапрар">#N/A</definedName>
    <definedName name="арпрар">#N/A</definedName>
    <definedName name="арпрпро">#N/A</definedName>
    <definedName name="арраава">#N/A</definedName>
    <definedName name="аррарар">#N/A</definedName>
    <definedName name="Б">[3]Баланс!$A$120:$M$139</definedName>
    <definedName name="б12">'[4]Общие показатели'!$A$2:$H$33</definedName>
    <definedName name="б2">#REF!</definedName>
    <definedName name="БДДС1">#N/A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#N/A</definedName>
    <definedName name="бтбтбти">#N/A</definedName>
    <definedName name="бю">#N/A</definedName>
    <definedName name="В">[3]Баланс!$A$143:$M$177</definedName>
    <definedName name="В1">#REF!</definedName>
    <definedName name="ваавава">#N/A</definedName>
    <definedName name="ваавва">#N/A</definedName>
    <definedName name="вааыва">#N/A</definedName>
    <definedName name="вавав">#N/A</definedName>
    <definedName name="вап">#N/A</definedName>
    <definedName name="вапвапавп">#N/A</definedName>
    <definedName name="витя">#REF!</definedName>
    <definedName name="впавыпвпп">#N/A</definedName>
    <definedName name="впвпвапапра">#N/A</definedName>
    <definedName name="Вскрыша">#REF!</definedName>
    <definedName name="Г">[3]Баланс!$A$181:$M$209</definedName>
    <definedName name="Г1">'[4]Калькуляция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#N/A</definedName>
    <definedName name="год21_12">#N/A</definedName>
    <definedName name="год21_13">#N/A</definedName>
    <definedName name="год21_9">#N/A</definedName>
    <definedName name="Год3">#REF!</definedName>
    <definedName name="Д">[3]Баланс!#REF!</definedName>
    <definedName name="Дата">#REF!</definedName>
    <definedName name="датаП">#REF!</definedName>
    <definedName name="дждэж">#N/A</definedName>
    <definedName name="джл">#N/A</definedName>
    <definedName name="Диагр2">#N/A</definedName>
    <definedName name="диаграмма2">#N/A</definedName>
    <definedName name="ДинРеализации">[3]Реализация!$A$73:$J$91</definedName>
    <definedName name="долджлож">#N/A</definedName>
    <definedName name="долдолжлож">#N/A</definedName>
    <definedName name="долрдл">#N/A</definedName>
    <definedName name="Долровской">#N/A</definedName>
    <definedName name="Долровской_12">#N/A</definedName>
    <definedName name="Долровской_13">#N/A</definedName>
    <definedName name="Долровской_9">#N/A</definedName>
    <definedName name="доолджшж">#N/A</definedName>
    <definedName name="Доровской">#N/A</definedName>
    <definedName name="Доровской_12">#N/A</definedName>
    <definedName name="Доровской_13">#N/A</definedName>
    <definedName name="Доровской_9">#N/A</definedName>
    <definedName name="ДОФ">#REF!</definedName>
    <definedName name="Е">[3]Баланс!#REF!</definedName>
    <definedName name="екенкуен">#N/A</definedName>
    <definedName name="еккек">#N/A</definedName>
    <definedName name="екккек">#N/A</definedName>
    <definedName name="Ж">[3]Баланс!#REF!</definedName>
    <definedName name="жжджлдж">#N/A</definedName>
    <definedName name="жждэдлэлдэ">#N/A</definedName>
    <definedName name="жжлджддлж">#N/A</definedName>
    <definedName name="жжэждэлд">#N/A</definedName>
    <definedName name="Жил">#N/A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#N/A</definedName>
    <definedName name="жлолоз">#N/A</definedName>
    <definedName name="З">[3]Баланс!#REF!</definedName>
    <definedName name="_xlnm.Print_Titles">[6]INPUT!$A$1:$E$65536,[6]INPUT!$A$1:$IV$2</definedName>
    <definedName name="кбог">#REF!</definedName>
    <definedName name="кв2ф">#N/A</definedName>
    <definedName name="кв2ф_12">#N/A</definedName>
    <definedName name="кв2ф_13">#N/A</definedName>
    <definedName name="кв2ф_9">#N/A</definedName>
    <definedName name="кеекке">#N/A</definedName>
    <definedName name="кекенук">#N/A</definedName>
    <definedName name="ккв">#REF!</definedName>
    <definedName name="кокос">'[1]#ССЫЛКА'!$C$9</definedName>
    <definedName name="кокс">'[1]#ССЫЛКА'!$C$9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#N/A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ена">#REF!</definedName>
    <definedName name="Ликвидность_и_устойчивость">[3]Баланс!#REF!</definedName>
    <definedName name="ЛИСТ">#N/A</definedName>
    <definedName name="люда">#REF!</definedName>
    <definedName name="М27">#N/A</definedName>
    <definedName name="Макрос1">#N/A</definedName>
    <definedName name="Макрос1_12">#N/A</definedName>
    <definedName name="Макрос1_13">#N/A</definedName>
    <definedName name="Макрос1_9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_12">#N/A</definedName>
    <definedName name="Макрос3_13">#N/A</definedName>
    <definedName name="Макрос3_9">#N/A</definedName>
    <definedName name="Макрос3312">#N/A</definedName>
    <definedName name="Макрос37">#N/A</definedName>
    <definedName name="Макрос39">#N/A</definedName>
    <definedName name="Макрос4">#N/A</definedName>
    <definedName name="Макрос4002">#N/A</definedName>
    <definedName name="Макрос46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6_12">#N/A</definedName>
    <definedName name="Макрос6_13">#N/A</definedName>
    <definedName name="Макрос6_9">#N/A</definedName>
    <definedName name="Макрос80">#N/A</definedName>
    <definedName name="маррапра">#N/A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н">#N/A</definedName>
    <definedName name="н_12">#N/A</definedName>
    <definedName name="н_13">#N/A</definedName>
    <definedName name="н_9">#N/A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НаПериод">"на "&amp;Год&amp;" год"</definedName>
    <definedName name="_xlnm.Print_Area">#REF!</definedName>
    <definedName name="Оборачиваемость_и_рентабельность">[3]Баланс!#REF!</definedName>
    <definedName name="Общезаводские">[4]КалькуляцияОбщезав.!$A$2:$F$53</definedName>
    <definedName name="ож.год">#N/A</definedName>
    <definedName name="ож.год_12">#N/A</definedName>
    <definedName name="ож.год_13">#N/A</definedName>
    <definedName name="ож.год_9">#N/A</definedName>
    <definedName name="ожлдждлд">#N/A</definedName>
    <definedName name="олд">#N/A</definedName>
    <definedName name="олджжлож">#N/A</definedName>
    <definedName name="олег">#REF!</definedName>
    <definedName name="оплата">#N/A</definedName>
    <definedName name="оплата_12">#N/A</definedName>
    <definedName name="оплата_13">#N/A</definedName>
    <definedName name="оплата_9">#N/A</definedName>
    <definedName name="орллдд">#N/A</definedName>
    <definedName name="откРПиТП">#N/A</definedName>
    <definedName name="откРПиТП_12">#N/A</definedName>
    <definedName name="откРПиТП_13">#N/A</definedName>
    <definedName name="откРПиТП_9">#N/A</definedName>
    <definedName name="отмена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еревозки_ЖДЦ">#REF!</definedName>
    <definedName name="пппорпдшп">#N/A</definedName>
    <definedName name="прмтмиато" localSheetId="1" hidden="1">#REF!</definedName>
    <definedName name="прмтмиато" hidden="1">#REF!</definedName>
    <definedName name="Производство">[3]Производство!$A$3:$I$40</definedName>
    <definedName name="Расходы3">#N/A</definedName>
    <definedName name="реал">#N/A</definedName>
    <definedName name="реал_12">#N/A</definedName>
    <definedName name="реал_13">#N/A</definedName>
    <definedName name="реал_9">#N/A</definedName>
    <definedName name="Реализация">[3]Реализация!$A$2:$G$20</definedName>
    <definedName name="РеализПФ">[3]Реализация!#REF!</definedName>
    <definedName name="РеалПотребителям">[3]Реализация!$A$22:$G$52</definedName>
    <definedName name="рпероплнрог">#N/A</definedName>
    <definedName name="рро">[5]Баланс!#REF!</definedName>
    <definedName name="ррпапарр">#N/A</definedName>
    <definedName name="РСЦ">#REF!</definedName>
    <definedName name="рьпсролр">#N/A</definedName>
    <definedName name="С40">#REF!</definedName>
    <definedName name="саша">#REF!</definedName>
    <definedName name="света">#REF!</definedName>
    <definedName name="себест7мес">#N/A</definedName>
    <definedName name="себест7мес_12">#N/A</definedName>
    <definedName name="себест7мес_13">#N/A</definedName>
    <definedName name="себест7мес_9">#N/A</definedName>
    <definedName name="Себестоим.тов.пр.">#N/A</definedName>
    <definedName name="Себестоимость">'[7]Общая смета затрат'!$A$3:$I$43</definedName>
    <definedName name="Себестоимость_дин_структура">'[7]Общая смета затрат'!$A$2:$I$43</definedName>
    <definedName name="СехП">#REF!</definedName>
    <definedName name="Ситовский_АБК_600">#REF!</definedName>
    <definedName name="старый">#N/A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#N/A</definedName>
    <definedName name="таня">#REF!</definedName>
    <definedName name="ТекМес">CHOOSE(N_Мес,"Январь","Февраль","Март","Апрель","Май","Июнь","Июль","Август","Сентябрь","Октябрь","Ноябрь","Декабрь")</definedName>
    <definedName name="Теплосиловой_цех">#REF!</definedName>
    <definedName name="ТП">#N/A</definedName>
    <definedName name="ТП_12">#N/A</definedName>
    <definedName name="ТП_13">#N/A</definedName>
    <definedName name="ТП_9">#N/A</definedName>
    <definedName name="УБВР">#REF!</definedName>
    <definedName name="укепкуе">#N/A</definedName>
    <definedName name="уПЛОТНЕННЫЙ_БАЛАНС">[3]Баланс!$A$181:$J$209</definedName>
    <definedName name="УТДиС">#REF!</definedName>
    <definedName name="Участок__сетей__и__подстанций">#REF!</definedName>
    <definedName name="ф2">#N/A</definedName>
    <definedName name="Формирование_Остатков">[3]Реализация!$B$54:$F$61</definedName>
    <definedName name="Формирование_фин_рез">#REF!</definedName>
    <definedName name="фыва">#N/A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#N/A</definedName>
    <definedName name="цукеак">#N/A</definedName>
    <definedName name="чмаывпк">#N/A</definedName>
    <definedName name="шам">#REF!</definedName>
    <definedName name="шамиль">#REF!</definedName>
    <definedName name="ьтбтьбьюб">#N/A</definedName>
    <definedName name="ььь">[1]Шахм!#REF!</definedName>
    <definedName name="э">#N/A</definedName>
    <definedName name="эджэждэ">#N/A</definedName>
    <definedName name="эжжэжэж">#N/A</definedName>
    <definedName name="эжэджэжэ">#N/A</definedName>
    <definedName name="Экономич_показатели">#REF!</definedName>
    <definedName name="ЭМЦ">#REF!</definedName>
    <definedName name="ээждэдж">#N/A</definedName>
    <definedName name="ээжэж">#N/A</definedName>
  </definedNames>
  <calcPr calcId="152511"/>
</workbook>
</file>

<file path=xl/calcChain.xml><?xml version="1.0" encoding="utf-8"?>
<calcChain xmlns="http://schemas.openxmlformats.org/spreadsheetml/2006/main">
  <c r="Q148" i="4" l="1"/>
  <c r="P148" i="4"/>
  <c r="Q135" i="4"/>
  <c r="P135" i="4"/>
  <c r="Q105" i="4" l="1"/>
  <c r="P105" i="4"/>
  <c r="Q102" i="4"/>
  <c r="P102" i="4"/>
  <c r="Q70" i="4"/>
  <c r="P70" i="4"/>
  <c r="V43" i="4"/>
  <c r="U43" i="4"/>
  <c r="Q42" i="4"/>
  <c r="P42" i="4"/>
  <c r="V19" i="4"/>
  <c r="V18" i="4"/>
  <c r="V17" i="4"/>
  <c r="U19" i="4"/>
  <c r="U18" i="4"/>
  <c r="U17" i="4"/>
  <c r="Q16" i="4"/>
  <c r="P16" i="4"/>
  <c r="V160" i="4" l="1"/>
  <c r="U160" i="4"/>
  <c r="V159" i="4"/>
  <c r="U159" i="4"/>
  <c r="W159" i="4" s="1"/>
  <c r="V158" i="4"/>
  <c r="U158" i="4"/>
  <c r="V157" i="4"/>
  <c r="U157" i="4"/>
  <c r="V156" i="4"/>
  <c r="U156" i="4"/>
  <c r="V155" i="4"/>
  <c r="U155" i="4"/>
  <c r="W155" i="4" s="1"/>
  <c r="V154" i="4"/>
  <c r="U154" i="4"/>
  <c r="V148" i="4"/>
  <c r="U148" i="4"/>
  <c r="V147" i="4"/>
  <c r="U147" i="4"/>
  <c r="V146" i="4"/>
  <c r="U146" i="4"/>
  <c r="V145" i="4"/>
  <c r="W145" i="4" s="1"/>
  <c r="U145" i="4"/>
  <c r="V144" i="4"/>
  <c r="U144" i="4"/>
  <c r="W144" i="4" s="1"/>
  <c r="V143" i="4"/>
  <c r="W143" i="4" s="1"/>
  <c r="U143" i="4"/>
  <c r="V142" i="4"/>
  <c r="U142" i="4"/>
  <c r="W142" i="4" s="1"/>
  <c r="V141" i="4"/>
  <c r="W141" i="4" s="1"/>
  <c r="U141" i="4"/>
  <c r="V140" i="4"/>
  <c r="U140" i="4"/>
  <c r="W140" i="4" s="1"/>
  <c r="V135" i="4"/>
  <c r="U135" i="4"/>
  <c r="V134" i="4"/>
  <c r="U134" i="4"/>
  <c r="V133" i="4"/>
  <c r="W133" i="4" s="1"/>
  <c r="U133" i="4"/>
  <c r="V132" i="4"/>
  <c r="U132" i="4"/>
  <c r="V130" i="4"/>
  <c r="U130" i="4"/>
  <c r="V129" i="4"/>
  <c r="W129" i="4" s="1"/>
  <c r="U129" i="4"/>
  <c r="V128" i="4"/>
  <c r="U128" i="4"/>
  <c r="V122" i="4"/>
  <c r="U122" i="4"/>
  <c r="V120" i="4"/>
  <c r="W120" i="4" s="1"/>
  <c r="U120" i="4"/>
  <c r="V119" i="4"/>
  <c r="U119" i="4"/>
  <c r="V118" i="4"/>
  <c r="W118" i="4" s="1"/>
  <c r="U118" i="4"/>
  <c r="V117" i="4"/>
  <c r="U117" i="4"/>
  <c r="W117" i="4" s="1"/>
  <c r="V116" i="4"/>
  <c r="U116" i="4"/>
  <c r="V105" i="4"/>
  <c r="U105" i="4"/>
  <c r="V104" i="4"/>
  <c r="W104" i="4" s="1"/>
  <c r="U104" i="4"/>
  <c r="V103" i="4"/>
  <c r="U103" i="4"/>
  <c r="W103" i="4" s="1"/>
  <c r="V102" i="4"/>
  <c r="U102" i="4"/>
  <c r="V101" i="4"/>
  <c r="U101" i="4"/>
  <c r="W101" i="4" s="1"/>
  <c r="V100" i="4"/>
  <c r="W100" i="4" s="1"/>
  <c r="U100" i="4"/>
  <c r="V99" i="4"/>
  <c r="U99" i="4"/>
  <c r="W99" i="4" s="1"/>
  <c r="V93" i="4"/>
  <c r="U93" i="4"/>
  <c r="V85" i="4"/>
  <c r="U85" i="4"/>
  <c r="V84" i="4"/>
  <c r="U84" i="4"/>
  <c r="V83" i="4"/>
  <c r="U83" i="4"/>
  <c r="V82" i="4"/>
  <c r="U82" i="4"/>
  <c r="V74" i="4"/>
  <c r="U74" i="4"/>
  <c r="V73" i="4"/>
  <c r="U73" i="4"/>
  <c r="V72" i="4"/>
  <c r="U72" i="4"/>
  <c r="V71" i="4"/>
  <c r="U71" i="4"/>
  <c r="V70" i="4"/>
  <c r="U70" i="4"/>
  <c r="V69" i="4"/>
  <c r="W69" i="4" s="1"/>
  <c r="U69" i="4"/>
  <c r="V68" i="4"/>
  <c r="U68" i="4"/>
  <c r="W68" i="4" s="1"/>
  <c r="V67" i="4"/>
  <c r="U67" i="4"/>
  <c r="V66" i="4"/>
  <c r="U66" i="4"/>
  <c r="W66" i="4" s="1"/>
  <c r="V65" i="4"/>
  <c r="W65" i="4" s="1"/>
  <c r="U65" i="4"/>
  <c r="V64" i="4"/>
  <c r="U64" i="4"/>
  <c r="W64" i="4" s="1"/>
  <c r="V63" i="4"/>
  <c r="U63" i="4"/>
  <c r="V58" i="4"/>
  <c r="U58" i="4"/>
  <c r="W58" i="4" s="1"/>
  <c r="V57" i="4"/>
  <c r="U57" i="4"/>
  <c r="V56" i="4"/>
  <c r="U56" i="4"/>
  <c r="W56" i="4" s="1"/>
  <c r="V55" i="4"/>
  <c r="U55" i="4"/>
  <c r="V46" i="4"/>
  <c r="U46" i="4"/>
  <c r="W46" i="4" s="1"/>
  <c r="V45" i="4"/>
  <c r="U45" i="4"/>
  <c r="V44" i="4"/>
  <c r="U44" i="4"/>
  <c r="W44" i="4" s="1"/>
  <c r="V42" i="4"/>
  <c r="U42" i="4"/>
  <c r="V41" i="4"/>
  <c r="U41" i="4"/>
  <c r="W41" i="4" s="1"/>
  <c r="V40" i="4"/>
  <c r="U40" i="4"/>
  <c r="V39" i="4"/>
  <c r="W39" i="4" s="1"/>
  <c r="U39" i="4"/>
  <c r="V38" i="4"/>
  <c r="W38" i="4" s="1"/>
  <c r="U38" i="4"/>
  <c r="V37" i="4"/>
  <c r="U37" i="4"/>
  <c r="W37" i="4" s="1"/>
  <c r="V36" i="4"/>
  <c r="W36" i="4" s="1"/>
  <c r="U36" i="4"/>
  <c r="V35" i="4"/>
  <c r="U35" i="4"/>
  <c r="V34" i="4"/>
  <c r="W34" i="4" s="1"/>
  <c r="U34" i="4"/>
  <c r="V33" i="4"/>
  <c r="U33" i="4"/>
  <c r="W33" i="4" s="1"/>
  <c r="V32" i="4"/>
  <c r="W32" i="4" s="1"/>
  <c r="U32" i="4"/>
  <c r="V31" i="4"/>
  <c r="U31" i="4"/>
  <c r="V30" i="4"/>
  <c r="U30" i="4"/>
  <c r="V21" i="4"/>
  <c r="U21" i="4"/>
  <c r="W21" i="4" s="1"/>
  <c r="V16" i="4"/>
  <c r="U16" i="4"/>
  <c r="V15" i="4"/>
  <c r="U15" i="4"/>
  <c r="V14" i="4"/>
  <c r="U14" i="4"/>
  <c r="V13" i="4"/>
  <c r="U13" i="4"/>
  <c r="V12" i="4"/>
  <c r="W12" i="4" s="1"/>
  <c r="U12" i="4"/>
  <c r="V11" i="4"/>
  <c r="U11" i="4"/>
  <c r="V10" i="4"/>
  <c r="U10" i="4"/>
  <c r="S160" i="4"/>
  <c r="R160" i="4"/>
  <c r="S159" i="4"/>
  <c r="R159" i="4"/>
  <c r="S158" i="4"/>
  <c r="R158" i="4"/>
  <c r="S157" i="4"/>
  <c r="R157" i="4"/>
  <c r="S156" i="4"/>
  <c r="R156" i="4"/>
  <c r="S155" i="4"/>
  <c r="R155" i="4"/>
  <c r="S154" i="4"/>
  <c r="R154" i="4"/>
  <c r="S148" i="4"/>
  <c r="R148" i="4"/>
  <c r="S147" i="4"/>
  <c r="R147" i="4"/>
  <c r="S146" i="4"/>
  <c r="R146" i="4"/>
  <c r="S145" i="4"/>
  <c r="R145" i="4"/>
  <c r="S144" i="4"/>
  <c r="R144" i="4"/>
  <c r="S143" i="4"/>
  <c r="R143" i="4"/>
  <c r="S142" i="4"/>
  <c r="R142" i="4"/>
  <c r="S141" i="4"/>
  <c r="R141" i="4"/>
  <c r="S140" i="4"/>
  <c r="R140" i="4"/>
  <c r="S135" i="4"/>
  <c r="R135" i="4"/>
  <c r="S134" i="4"/>
  <c r="R134" i="4"/>
  <c r="S133" i="4"/>
  <c r="R133" i="4"/>
  <c r="S132" i="4"/>
  <c r="R132" i="4"/>
  <c r="S130" i="4"/>
  <c r="R130" i="4"/>
  <c r="S129" i="4"/>
  <c r="R129" i="4"/>
  <c r="S128" i="4"/>
  <c r="R128" i="4"/>
  <c r="S122" i="4"/>
  <c r="R122" i="4"/>
  <c r="S120" i="4"/>
  <c r="R120" i="4"/>
  <c r="S119" i="4"/>
  <c r="R119" i="4"/>
  <c r="S118" i="4"/>
  <c r="R118" i="4"/>
  <c r="S117" i="4"/>
  <c r="R117" i="4"/>
  <c r="S116" i="4"/>
  <c r="R116" i="4"/>
  <c r="S105" i="4"/>
  <c r="R105" i="4"/>
  <c r="S104" i="4"/>
  <c r="R104" i="4"/>
  <c r="S103" i="4"/>
  <c r="R103" i="4"/>
  <c r="S102" i="4"/>
  <c r="R102" i="4"/>
  <c r="S101" i="4"/>
  <c r="R101" i="4"/>
  <c r="S100" i="4"/>
  <c r="R100" i="4"/>
  <c r="S99" i="4"/>
  <c r="R99" i="4"/>
  <c r="S93" i="4"/>
  <c r="R93" i="4"/>
  <c r="S85" i="4"/>
  <c r="R85" i="4"/>
  <c r="S84" i="4"/>
  <c r="R84" i="4"/>
  <c r="S83" i="4"/>
  <c r="R83" i="4"/>
  <c r="S82" i="4"/>
  <c r="R82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R67" i="4"/>
  <c r="S66" i="4"/>
  <c r="R66" i="4"/>
  <c r="S65" i="4"/>
  <c r="R65" i="4"/>
  <c r="S64" i="4"/>
  <c r="R64" i="4"/>
  <c r="S63" i="4"/>
  <c r="R63" i="4"/>
  <c r="S58" i="4"/>
  <c r="R58" i="4"/>
  <c r="S57" i="4"/>
  <c r="R57" i="4"/>
  <c r="S56" i="4"/>
  <c r="R56" i="4"/>
  <c r="S55" i="4"/>
  <c r="R55" i="4"/>
  <c r="S46" i="4"/>
  <c r="R46" i="4"/>
  <c r="S45" i="4"/>
  <c r="R45" i="4"/>
  <c r="S44" i="4"/>
  <c r="R44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1" i="4"/>
  <c r="R21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W160" i="4"/>
  <c r="W158" i="4"/>
  <c r="W157" i="4"/>
  <c r="W156" i="4"/>
  <c r="W154" i="4"/>
  <c r="W147" i="4"/>
  <c r="W134" i="4"/>
  <c r="W130" i="4"/>
  <c r="W128" i="4"/>
  <c r="W119" i="4"/>
  <c r="W116" i="4"/>
  <c r="W102" i="4"/>
  <c r="W93" i="4"/>
  <c r="W84" i="4"/>
  <c r="W83" i="4"/>
  <c r="W73" i="4"/>
  <c r="W71" i="4"/>
  <c r="W63" i="4"/>
  <c r="W57" i="4"/>
  <c r="W55" i="4"/>
  <c r="W45" i="4"/>
  <c r="W40" i="4"/>
  <c r="W35" i="4"/>
  <c r="W31" i="4"/>
  <c r="W14" i="4"/>
  <c r="W13" i="4"/>
  <c r="W146" i="4" l="1"/>
  <c r="W132" i="4"/>
  <c r="W122" i="4"/>
  <c r="W72" i="4"/>
  <c r="W74" i="4"/>
  <c r="W11" i="4"/>
  <c r="W15" i="4"/>
  <c r="W85" i="4"/>
  <c r="W16" i="4"/>
  <c r="W42" i="4"/>
  <c r="W30" i="4"/>
  <c r="W10" i="4"/>
  <c r="W82" i="4"/>
  <c r="Z160" i="4" l="1"/>
  <c r="Y160" i="4"/>
  <c r="Z159" i="4"/>
  <c r="Y159" i="4"/>
  <c r="Z158" i="4"/>
  <c r="Y158" i="4"/>
  <c r="Z157" i="4"/>
  <c r="Y157" i="4"/>
  <c r="Z156" i="4"/>
  <c r="Y156" i="4"/>
  <c r="Z155" i="4"/>
  <c r="Y155" i="4"/>
  <c r="Z154" i="4"/>
  <c r="Y154" i="4"/>
  <c r="Z147" i="4"/>
  <c r="Y147" i="4"/>
  <c r="Z146" i="4"/>
  <c r="Y146" i="4"/>
  <c r="Z145" i="4"/>
  <c r="Y145" i="4"/>
  <c r="Z144" i="4"/>
  <c r="Y144" i="4"/>
  <c r="Z143" i="4"/>
  <c r="Y143" i="4"/>
  <c r="Z142" i="4"/>
  <c r="Y142" i="4"/>
  <c r="Z141" i="4"/>
  <c r="Y141" i="4"/>
  <c r="Z140" i="4"/>
  <c r="Y140" i="4"/>
  <c r="Z134" i="4"/>
  <c r="Y134" i="4"/>
  <c r="Z133" i="4"/>
  <c r="Y133" i="4"/>
  <c r="Z132" i="4"/>
  <c r="Y132" i="4"/>
  <c r="Z130" i="4"/>
  <c r="Y130" i="4"/>
  <c r="Z129" i="4"/>
  <c r="Y129" i="4"/>
  <c r="Z128" i="4"/>
  <c r="Y128" i="4"/>
  <c r="Z122" i="4"/>
  <c r="Y122" i="4"/>
  <c r="Z120" i="4"/>
  <c r="Y120" i="4"/>
  <c r="Z119" i="4"/>
  <c r="Y119" i="4"/>
  <c r="Z118" i="4"/>
  <c r="Y118" i="4"/>
  <c r="Z117" i="4"/>
  <c r="Y117" i="4"/>
  <c r="Z116" i="4"/>
  <c r="Y116" i="4"/>
  <c r="O135" i="4"/>
  <c r="N135" i="4"/>
  <c r="M135" i="4"/>
  <c r="L135" i="4"/>
  <c r="Z104" i="4"/>
  <c r="Y104" i="4"/>
  <c r="Z103" i="4"/>
  <c r="Y103" i="4"/>
  <c r="Z101" i="4"/>
  <c r="Y101" i="4"/>
  <c r="Z100" i="4"/>
  <c r="Y100" i="4"/>
  <c r="Z99" i="4"/>
  <c r="Y99" i="4"/>
  <c r="Z93" i="4"/>
  <c r="Y93" i="4"/>
  <c r="Z84" i="4"/>
  <c r="Y84" i="4"/>
  <c r="Z83" i="4"/>
  <c r="Y83" i="4"/>
  <c r="Z82" i="4"/>
  <c r="Y82" i="4"/>
  <c r="Y85" i="4" s="1"/>
  <c r="Z74" i="4"/>
  <c r="Y74" i="4"/>
  <c r="Z73" i="4"/>
  <c r="Y73" i="4"/>
  <c r="Z72" i="4"/>
  <c r="Y72" i="4"/>
  <c r="Z71" i="4"/>
  <c r="Y71" i="4"/>
  <c r="Z69" i="4"/>
  <c r="Y69" i="4"/>
  <c r="Z68" i="4"/>
  <c r="Y68" i="4"/>
  <c r="Z67" i="4"/>
  <c r="Z66" i="4"/>
  <c r="Y66" i="4"/>
  <c r="Z65" i="4"/>
  <c r="Y65" i="4"/>
  <c r="Z64" i="4"/>
  <c r="Y64" i="4"/>
  <c r="Z63" i="4"/>
  <c r="Y63" i="4"/>
  <c r="Z58" i="4"/>
  <c r="Y58" i="4"/>
  <c r="Z57" i="4"/>
  <c r="Y57" i="4"/>
  <c r="Z56" i="4"/>
  <c r="Y56" i="4"/>
  <c r="Z55" i="4"/>
  <c r="Y55" i="4"/>
  <c r="Z46" i="4"/>
  <c r="Y46" i="4"/>
  <c r="Z45" i="4"/>
  <c r="Y45" i="4"/>
  <c r="Z44" i="4"/>
  <c r="Y44" i="4"/>
  <c r="Z41" i="4"/>
  <c r="Y41" i="4"/>
  <c r="Z40" i="4"/>
  <c r="Y40" i="4"/>
  <c r="Z39" i="4"/>
  <c r="Y39" i="4"/>
  <c r="Z38" i="4"/>
  <c r="Y38" i="4"/>
  <c r="Z37" i="4"/>
  <c r="Y37" i="4"/>
  <c r="Z36" i="4"/>
  <c r="Y36" i="4"/>
  <c r="Z35" i="4"/>
  <c r="Y35" i="4"/>
  <c r="Z34" i="4"/>
  <c r="Y34" i="4"/>
  <c r="Z33" i="4"/>
  <c r="Y33" i="4"/>
  <c r="Z32" i="4"/>
  <c r="Y32" i="4"/>
  <c r="Z31" i="4"/>
  <c r="Y31" i="4"/>
  <c r="Z30" i="4"/>
  <c r="Y30" i="4"/>
  <c r="Z21" i="4"/>
  <c r="Z14" i="4"/>
  <c r="Z13" i="4"/>
  <c r="Z12" i="4"/>
  <c r="Z11" i="4"/>
  <c r="Z10" i="4"/>
  <c r="Z15" i="4"/>
  <c r="O148" i="4"/>
  <c r="O102" i="4"/>
  <c r="O105" i="4" s="1"/>
  <c r="O85" i="4"/>
  <c r="O70" i="4"/>
  <c r="O42" i="4"/>
  <c r="O16" i="4"/>
  <c r="AA130" i="4" l="1"/>
  <c r="AA132" i="4"/>
  <c r="AA44" i="4"/>
  <c r="AA45" i="4"/>
  <c r="AA100" i="4"/>
  <c r="AA46" i="4"/>
  <c r="AA116" i="4"/>
  <c r="AA56" i="4"/>
  <c r="AA71" i="4"/>
  <c r="AA41" i="4"/>
  <c r="AA30" i="4"/>
  <c r="AA31" i="4"/>
  <c r="AA33" i="4"/>
  <c r="AA38" i="4"/>
  <c r="AA39" i="4"/>
  <c r="AA40" i="4"/>
  <c r="AA72" i="4"/>
  <c r="AA74" i="4"/>
  <c r="AA82" i="4"/>
  <c r="AA83" i="4"/>
  <c r="AA84" i="4"/>
  <c r="AA58" i="4"/>
  <c r="AA63" i="4"/>
  <c r="AA118" i="4"/>
  <c r="AA64" i="4"/>
  <c r="AA66" i="4"/>
  <c r="AA69" i="4"/>
  <c r="AA119" i="4"/>
  <c r="AA37" i="4"/>
  <c r="AA101" i="4"/>
  <c r="AA103" i="4"/>
  <c r="AA104" i="4"/>
  <c r="Z135" i="4"/>
  <c r="AA120" i="4"/>
  <c r="AA122" i="4"/>
  <c r="AA128" i="4"/>
  <c r="AA133" i="4"/>
  <c r="AA140" i="4"/>
  <c r="AA141" i="4"/>
  <c r="AA143" i="4"/>
  <c r="AA144" i="4"/>
  <c r="AA145" i="4"/>
  <c r="AA147" i="4"/>
  <c r="AA154" i="4"/>
  <c r="AA156" i="4"/>
  <c r="AA157" i="4"/>
  <c r="AA158" i="4"/>
  <c r="AA160" i="4"/>
  <c r="AA34" i="4"/>
  <c r="AA35" i="4"/>
  <c r="AA36" i="4"/>
  <c r="Z85" i="4"/>
  <c r="AA85" i="4" s="1"/>
  <c r="AA93" i="4"/>
  <c r="AA99" i="4"/>
  <c r="AA129" i="4"/>
  <c r="AA134" i="4"/>
  <c r="AA146" i="4"/>
  <c r="AA55" i="4"/>
  <c r="AA57" i="4"/>
  <c r="AA68" i="4"/>
  <c r="AA73" i="4"/>
  <c r="AA32" i="4"/>
  <c r="AA65" i="4"/>
  <c r="AA117" i="4"/>
  <c r="AA159" i="4"/>
  <c r="AA155" i="4"/>
  <c r="AA142" i="4"/>
  <c r="N102" i="4"/>
  <c r="N105" i="4" s="1"/>
  <c r="M102" i="4"/>
  <c r="M105" i="4" s="1"/>
  <c r="L102" i="4"/>
  <c r="K102" i="4"/>
  <c r="K105" i="4" s="1"/>
  <c r="J102" i="4"/>
  <c r="J105" i="4" s="1"/>
  <c r="I102" i="4"/>
  <c r="I105" i="4" s="1"/>
  <c r="H102" i="4"/>
  <c r="G102" i="4"/>
  <c r="G105" i="4" s="1"/>
  <c r="E102" i="4"/>
  <c r="E105" i="4" s="1"/>
  <c r="D102" i="4"/>
  <c r="D105" i="4" s="1"/>
  <c r="F102" i="4"/>
  <c r="F105" i="4" s="1"/>
  <c r="N85" i="4"/>
  <c r="M85" i="4"/>
  <c r="L85" i="4"/>
  <c r="K85" i="4"/>
  <c r="J85" i="4"/>
  <c r="H85" i="4"/>
  <c r="G85" i="4"/>
  <c r="F85" i="4"/>
  <c r="E85" i="4"/>
  <c r="D85" i="4"/>
  <c r="I85" i="4"/>
  <c r="N70" i="4"/>
  <c r="M70" i="4"/>
  <c r="L70" i="4"/>
  <c r="K70" i="4"/>
  <c r="J70" i="4"/>
  <c r="I70" i="4"/>
  <c r="H70" i="4"/>
  <c r="G70" i="4"/>
  <c r="F70" i="4"/>
  <c r="E70" i="4"/>
  <c r="D70" i="4"/>
  <c r="Y42" i="4"/>
  <c r="N42" i="4"/>
  <c r="M42" i="4"/>
  <c r="L42" i="4"/>
  <c r="K42" i="4"/>
  <c r="N16" i="4"/>
  <c r="M16" i="4"/>
  <c r="L16" i="4"/>
  <c r="K16" i="4"/>
  <c r="L148" i="4"/>
  <c r="M148" i="4"/>
  <c r="N148" i="4"/>
  <c r="Y21" i="4"/>
  <c r="AA21" i="4" s="1"/>
  <c r="Y15" i="4"/>
  <c r="AA15" i="4" s="1"/>
  <c r="Y14" i="4"/>
  <c r="AA14" i="4" s="1"/>
  <c r="Y13" i="4"/>
  <c r="AA13" i="4" s="1"/>
  <c r="Y12" i="4"/>
  <c r="Y11" i="4"/>
  <c r="AA11" i="4" s="1"/>
  <c r="Z16" i="4"/>
  <c r="Y10" i="4"/>
  <c r="W70" i="4" l="1"/>
  <c r="Z148" i="4"/>
  <c r="Y16" i="4"/>
  <c r="Y70" i="4"/>
  <c r="Z70" i="4"/>
  <c r="Y102" i="4"/>
  <c r="Z102" i="4"/>
  <c r="H105" i="4"/>
  <c r="L105" i="4"/>
  <c r="Z105" i="4" s="1"/>
  <c r="Z42" i="4"/>
  <c r="AA10" i="4"/>
  <c r="AA12" i="4"/>
  <c r="Y105" i="4" l="1"/>
  <c r="W105" i="4"/>
  <c r="AA70" i="4"/>
  <c r="AA105" i="4"/>
  <c r="AA102" i="4"/>
  <c r="J42" i="4"/>
  <c r="I42" i="4"/>
  <c r="H42" i="4"/>
  <c r="AA42" i="4" s="1"/>
  <c r="G42" i="4"/>
  <c r="F42" i="4"/>
  <c r="E42" i="4"/>
  <c r="D42" i="4"/>
  <c r="D16" i="4"/>
  <c r="E16" i="4"/>
  <c r="F16" i="4"/>
  <c r="G16" i="4"/>
  <c r="H16" i="4"/>
  <c r="I16" i="4"/>
  <c r="J16" i="4"/>
  <c r="K135" i="4"/>
  <c r="K148" i="4"/>
  <c r="J148" i="4"/>
  <c r="I148" i="4"/>
  <c r="H148" i="4"/>
  <c r="C9" i="5"/>
  <c r="I135" i="4"/>
  <c r="H135" i="4"/>
  <c r="W135" i="4" s="1"/>
  <c r="J135" i="4"/>
  <c r="W148" i="4" l="1"/>
  <c r="Y135" i="4"/>
  <c r="AA135" i="4" s="1"/>
  <c r="Y148" i="4"/>
  <c r="AA148" i="4" s="1"/>
  <c r="AA16" i="4"/>
</calcChain>
</file>

<file path=xl/sharedStrings.xml><?xml version="1.0" encoding="utf-8"?>
<sst xmlns="http://schemas.openxmlformats.org/spreadsheetml/2006/main" count="390" uniqueCount="125">
  <si>
    <t>ПРОДАЖИ</t>
  </si>
  <si>
    <t>Продажи, млн т</t>
  </si>
  <si>
    <t>1 кв.
2012</t>
  </si>
  <si>
    <t>2 кв. 
2012</t>
  </si>
  <si>
    <t>3 кв. 
2012</t>
  </si>
  <si>
    <t>4 кв.
2012</t>
  </si>
  <si>
    <t>1 кв. 
2013</t>
  </si>
  <si>
    <t>2 кв. 
2013</t>
  </si>
  <si>
    <t>3 кв. 
2013</t>
  </si>
  <si>
    <t>4 кв. 
2013</t>
  </si>
  <si>
    <t>Изм-е кв/кв, %</t>
  </si>
  <si>
    <t>Изм-е г/г, %</t>
  </si>
  <si>
    <t>12 мес. 2013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</si>
  <si>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</si>
  <si>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</si>
  <si>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</si>
  <si>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</si>
  <si>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</si>
  <si>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</si>
  <si>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</si>
  <si>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  доля продаж на российский рынок</t>
  </si>
  <si>
    <t xml:space="preserve">   доля продаж зарубежных активов</t>
  </si>
  <si>
    <t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</si>
  <si>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t>Чугун</t>
  </si>
  <si>
    <t xml:space="preserve"> NLMK USA</t>
  </si>
  <si>
    <t xml:space="preserve"> NLMK Dansteel</t>
  </si>
  <si>
    <t xml:space="preserve"> NBH</t>
  </si>
  <si>
    <t>Горячекатаный прокат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</si>
  <si>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</si>
  <si>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</si>
  <si>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</si>
  <si>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</si>
  <si>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</si>
  <si>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</si>
  <si>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 xml:space="preserve">   в т.ч. на Липецкую площадку</t>
  </si>
  <si>
    <t>Для информации:  производство кокса на Липецкой площадке</t>
  </si>
  <si>
    <t>Горнодобывающий сегмент (Стойленский ГОК)</t>
  </si>
  <si>
    <t>Железорудный концентрат</t>
  </si>
  <si>
    <t xml:space="preserve">  в т.ч. на Липецкую площадку</t>
  </si>
  <si>
    <t>Аглоруда</t>
  </si>
  <si>
    <t>Товарная заготовка</t>
  </si>
  <si>
    <t xml:space="preserve">  в т.ч. НЛМК-Калуга</t>
  </si>
  <si>
    <t>Арматура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</si>
  <si>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</si>
  <si>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</si>
  <si>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</si>
  <si>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</si>
  <si>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</si>
  <si>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</si>
  <si>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t>Сегмент зарубежный прокат</t>
  </si>
  <si>
    <t>NLMK Dansteel</t>
  </si>
  <si>
    <t>Толстый лист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</si>
  <si>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</si>
  <si>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</si>
  <si>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</si>
  <si>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</si>
  <si>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</si>
  <si>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</si>
  <si>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</si>
  <si>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</si>
  <si>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Производство, млн т</t>
  </si>
  <si>
    <t>Группа НЛМК</t>
  </si>
  <si>
    <t>Липецкая площадка</t>
  </si>
  <si>
    <t>НЛМК-Сорт</t>
  </si>
  <si>
    <t>НЛМК Индиана
(НЛМК США)</t>
  </si>
  <si>
    <t>для информации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</si>
  <si>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</si>
  <si>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</si>
  <si>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</si>
  <si>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</si>
  <si>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</si>
  <si>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</si>
  <si>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</si>
  <si>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</si>
  <si>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>Производство металлопродукции Группы</t>
  </si>
  <si>
    <t>Производство металлопродукции Липецкой площадки</t>
  </si>
  <si>
    <t xml:space="preserve">Товарный чугун </t>
  </si>
  <si>
    <t xml:space="preserve">Производственные мощности по выплавке стали </t>
  </si>
  <si>
    <t>млн т/г</t>
  </si>
  <si>
    <t xml:space="preserve">   НСММЗ</t>
  </si>
  <si>
    <t xml:space="preserve">Итого Группа НЛМК </t>
  </si>
  <si>
    <t>Мощности по производству ЖРС</t>
  </si>
  <si>
    <t>Стойленский ГОК</t>
  </si>
  <si>
    <t xml:space="preserve">  ЖР концентрат (66-67% Fe)</t>
  </si>
  <si>
    <t>Алтай-Кокс</t>
  </si>
  <si>
    <t>Для информации: Продажи NBH 
(9М 2013 г и 2012 г внутри Группы)</t>
  </si>
  <si>
    <t xml:space="preserve">   доля продаж российских активов на экспорт</t>
  </si>
  <si>
    <t>1 кв. 
2014</t>
  </si>
  <si>
    <t xml:space="preserve">   в т.ч. НЛМК-Калуга</t>
  </si>
  <si>
    <t>2 кв. 
2014</t>
  </si>
  <si>
    <r>
      <t xml:space="preserve">Стальной сегмент </t>
    </r>
    <r>
      <rPr>
        <b/>
        <vertAlign val="superscript"/>
        <sz val="11"/>
        <color rgb="FF404040"/>
        <rFont val="Calibri"/>
        <family val="2"/>
        <charset val="204"/>
      </rPr>
      <t>2</t>
    </r>
  </si>
  <si>
    <r>
      <t xml:space="preserve">Слябы в т.ч. на </t>
    </r>
    <r>
      <rPr>
        <vertAlign val="superscript"/>
        <sz val="11"/>
        <color rgb="FF404040"/>
        <rFont val="Calibri"/>
        <family val="2"/>
        <charset val="204"/>
      </rPr>
      <t>3</t>
    </r>
  </si>
  <si>
    <r>
      <t>Продажи кокса с площадки Алтай-Кокс</t>
    </r>
    <r>
      <rPr>
        <vertAlign val="superscript"/>
        <sz val="11"/>
        <color rgb="FF404040"/>
        <rFont val="Calibri"/>
        <family val="2"/>
        <charset val="204"/>
      </rPr>
      <t>4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</si>
  <si>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</si>
  <si>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Продажи слябов на прокатные активы NBH отражались как внутригрупповые продажи до 3 кв. 2013 г включительно. С 4 кв. 2013 г в связи с деконсолидацией NBH продажи слябов на данные активы отражаются как внешние продажи (продажи третьим лицам). 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</si>
  <si>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</si>
  <si>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Сегмент сортовой прокат </t>
    </r>
    <r>
      <rPr>
        <b/>
        <vertAlign val="superscript"/>
        <sz val="11"/>
        <color rgb="FF404040"/>
        <rFont val="Calibri"/>
        <family val="2"/>
        <charset val="204"/>
      </rPr>
      <t>5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</si>
  <si>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Продажи по сегменту в таблице продаж представлены без учета реализации через трейдеров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</si>
  <si>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</si>
  <si>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</si>
  <si>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</si>
  <si>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</si>
  <si>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Производство и продажи готового проката NLMK Belgium Holdings за 9 месяцев 2013 г и 2012 г входили в состав консолидированных продаж Группы. Начиная с 4 кв. 2013 г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</si>
  <si>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9</t>
    </r>
  </si>
  <si>
    <r>
      <rPr>
        <vertAlign val="superscript"/>
        <sz val="8"/>
        <color rgb="FF404040"/>
        <rFont val="Calibri"/>
        <family val="2"/>
        <charset val="204"/>
      </rPr>
      <t>9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</si>
  <si>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t xml:space="preserve">Итого металлопродукция </t>
    </r>
    <r>
      <rPr>
        <b/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</si>
  <si>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Включая производство товарного чугуна</t>
    </r>
  </si>
  <si>
    <t>3 кв. 
2014</t>
  </si>
  <si>
    <t>4 кв. 
2014</t>
  </si>
  <si>
    <t>12 мес. 2014</t>
  </si>
  <si>
    <t>Справочно: динамика 12 мес.'14 к 12 мес.'13</t>
  </si>
  <si>
    <t>Фасонный прокат НЛМК-Калуга</t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</si>
  <si>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</si>
  <si>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</si>
  <si>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t xml:space="preserve">   НЛМК Калуга</t>
  </si>
  <si>
    <r>
      <t xml:space="preserve">Мощности по производству кокса 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</si>
  <si>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</si>
  <si>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1 кв. 
2015</t>
  </si>
  <si>
    <t xml:space="preserve">  Аглоруда, (~56% Fe )</t>
  </si>
  <si>
    <t>2 кв. 
2015</t>
  </si>
  <si>
    <t>6 мес. 2014</t>
  </si>
  <si>
    <t>6 мес. 2015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</si>
  <si>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все данные по объемам производства и реализации за 2 кв. 2015 года и 1 пг. 2015 года являются предварительными и могут быть уточнены.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</si>
  <si>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 В 1 кв. 2015 г. и 2 кв. 2015 г. продажи слябов составили 3 тыс. т и 1 тыс. т, соответственно.</t>
    </r>
  </si>
  <si>
    <r>
      <t xml:space="preserve">Результаты операционной деятельности ОАО "НЛМК" и основных дочерних компаний за 2 кв. и 1 пг. 2015 г </t>
    </r>
    <r>
      <rPr>
        <b/>
        <vertAlign val="superscript"/>
        <sz val="11"/>
        <color rgb="FF404040"/>
        <rFont val="Calibri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</si>
</sst>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3" formatCode="_-* #,##0.00\ _р_._-;\-* #,##0.00\ _р_._-;_-* &quot;-&quot;??\ _р_.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_(* #,##0.000_);_(* \(#,##0.000\);_(* &quot;-&quot;??_);_(@_)"/>
    <numFmt numFmtId="168" formatCode="0.0%"/>
    <numFmt numFmtId="169" formatCode="#,##0.0\ ;\(#,##0.0\)"/>
    <numFmt numFmtId="170" formatCode="\€#,##0.0_);\(\€#,##0.0\);@_)"/>
    <numFmt numFmtId="171" formatCode="@&quot; ($)&quot;"/>
    <numFmt numFmtId="172" formatCode="@&quot; (%)&quot;"/>
    <numFmt numFmtId="173" formatCode="@&quot; (£)&quot;"/>
    <numFmt numFmtId="174" formatCode="@&quot; (¥)&quot;"/>
    <numFmt numFmtId="175" formatCode="@&quot; (€)&quot;"/>
    <numFmt numFmtId="176" formatCode="@&quot; (x)&quot;"/>
    <numFmt numFmtId="177" formatCode="0.0_);\(0.0\);\-"/>
    <numFmt numFmtId="178" formatCode="0.0_)\%;\(0.0\)\%;0.0_)\%;@_)_%"/>
    <numFmt numFmtId="179" formatCode="0.0%_);\(0.0%\)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;\(#,##0.00\)_x_x_x_x_x;0.00_x_x_x_x_x;@_x_x_x_x_x"/>
    <numFmt numFmtId="190" formatCode="#,##0.00_x_x_x_x_x_x;\(#,##0.00\)_x_x_x_x_x_x;0.00_x_x_x_x_x_x;@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.0_)_x;\(#,##0.0\)_x"/>
    <numFmt numFmtId="196" formatCode="#,##0.0_);\(#,##0.0\)"/>
    <numFmt numFmtId="197" formatCode="#,##0.0_);\(#,##0.0\);#,##0.0_);@_)"/>
    <numFmt numFmtId="198" formatCode="#,##0.0000_);\(#,##0.0000\);\-_)"/>
    <numFmt numFmtId="199" formatCode="#,##0_);\(#,##0\);#,##0_);@_)"/>
    <numFmt numFmtId="200" formatCode="0.0000%"/>
    <numFmt numFmtId="201" formatCode="&quot;$&quot;_(#,##0.00_);&quot;$&quot;\(#,##0.00\)"/>
    <numFmt numFmtId="202" formatCode="&quot;$&quot;_(#,##0.00_);&quot;$&quot;\(#,##0.00\);&quot;$&quot;_(0.00_);@_)"/>
    <numFmt numFmtId="203" formatCode="&quot;£&quot;_(#,##0.00_);&quot;£&quot;\(#,##0.00\)"/>
    <numFmt numFmtId="204" formatCode="&quot;£&quot;_(#,##0.00_);&quot;£&quot;\(#,##0.00\);&quot;£&quot;_(0.00_);@_)"/>
    <numFmt numFmtId="205" formatCode="#,##0.00000_);\(#,##0.00000\);\-_)"/>
    <numFmt numFmtId="206" formatCode="&quot;SFr.&quot;_(#,##0.00_);&quot;SFr.&quot;\(#,##0.00\)"/>
    <numFmt numFmtId="207" formatCode="0.0000000"/>
    <numFmt numFmtId="208" formatCode="#,##0.00_);\(#,##0.00\);0.00_);@_)"/>
    <numFmt numFmtId="209" formatCode="#,##0_);\(#,##0\);\-_)"/>
    <numFmt numFmtId="210" formatCode="#,##0.00_);\(#,##0.00\);\-_)"/>
    <numFmt numFmtId="211" formatCode="\€_(#,##0.00_);\€\(#,##0.00\);\€_(0.00_);@_)"/>
    <numFmt numFmtId="212" formatCode="0.0\x;;"/>
    <numFmt numFmtId="213" formatCode="0.0%_);\(0.0%\);\-"/>
    <numFmt numFmtId="214" formatCode="#,##0.0_)\x;\(#,##0.0\)\x"/>
    <numFmt numFmtId="215" formatCode="#,##0_)\x;\(#,##0\)\x;0_)\x;@_)_x"/>
    <numFmt numFmtId="216" formatCode="#,##0.0_)\x;\(#,##0.0\)\x;0.0_)\x;@_)_x"/>
    <numFmt numFmtId="217" formatCode="#,##0.000_);\(#,##0.000\);\-_)"/>
    <numFmt numFmtId="218" formatCode="0.00\x;;\-"/>
    <numFmt numFmtId="219" formatCode="#,##0_)_x;\(#,##0\)_x;0_)_x;@_)_x"/>
    <numFmt numFmtId="220" formatCode="#,##0.0_)_x;\(#,##0.0\)_x;0.0_)_x;@_)_x"/>
    <numFmt numFmtId="221" formatCode="#&quot;E&quot;"/>
    <numFmt numFmtId="222" formatCode="\£#,##0.0_);\(\£#,##0.0\);\-"/>
    <numFmt numFmtId="223" formatCode="0.0_)\%;\(0.0\)\%"/>
    <numFmt numFmtId="224" formatCode="#0.0\x"/>
    <numFmt numFmtId="225" formatCode="#,##0.0_)_%;\(#,##0.0\)_%"/>
    <numFmt numFmtId="226" formatCode="#,##0.0;\-#,##0.0"/>
    <numFmt numFmtId="227" formatCode="0_)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0&quot;A&quot;"/>
    <numFmt numFmtId="231" formatCode="#,##0;\(#,##0\)"/>
    <numFmt numFmtId="232" formatCode="0\A"/>
    <numFmt numFmtId="233" formatCode="0.00%&quot; Stock Pooling&quot;"/>
    <numFmt numFmtId="234" formatCode="#,##0.0"/>
    <numFmt numFmtId="235" formatCode="#,##0_);\(#,##0\);\-_);"/>
    <numFmt numFmtId="236" formatCode="#,##0.0_x\);\(#,##0.0\)_x;#,##0.0_x\);@_x\)"/>
    <numFmt numFmtId="237" formatCode="&quot;$&quot;#,##0_);[Red]\(&quot;$&quot;#,##0\)"/>
    <numFmt numFmtId="238" formatCode="&quot;$&quot;#,##0.00_);[Red]\(&quot;$&quot;#,##0.00\)"/>
    <numFmt numFmtId="239" formatCode="0.0"/>
    <numFmt numFmtId="240" formatCode="###0.0;\(###0.0\)"/>
    <numFmt numFmtId="241" formatCode="#,##0_%_);\(#,##0\)_%;#,##0_%_);@_%_)"/>
    <numFmt numFmtId="242" formatCode="&quot;$&quot;_(#,##0.0_);&quot;$&quot;\(#,##0.0\)"/>
    <numFmt numFmtId="243" formatCode="_-* #,##0.00&quot; р &quot;_-;\-* #,##0.00&quot; р &quot;_-;_-* &quot;-&quot;??&quot; р &quot;_-;_-@_-"/>
    <numFmt numFmtId="244" formatCode="&quot;$&quot;#,##0.00_)_x_x_x;\(&quot;$&quot;#,##0.00\)_x_x_x"/>
    <numFmt numFmtId="245" formatCode="#,##0.000&quot;mm&quot;"/>
    <numFmt numFmtId="246" formatCode="#,##0.000_);\(#,##0.000\)"/>
    <numFmt numFmtId="247" formatCode="yyyy"/>
    <numFmt numFmtId="248" formatCode="#,##0.0000_);\(#,##0.0000\)"/>
    <numFmt numFmtId="249" formatCode="0.0000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#,##0.0%_);\(#,##0.0%\);\-_)"/>
    <numFmt numFmtId="290" formatCode="&quot;$&quot;#,##0_);\(&quot;$&quot;#,##0\)"/>
    <numFmt numFmtId="291" formatCode="_-* #,##0.0_-_x_x;\-* #,##0.0_-_x_x;_-* &quot;-&quot;??_-_x_x;_-@_-_x_x"/>
    <numFmt numFmtId="292" formatCode="&quot;£&quot;#,##0.00;\-&quot;£&quot;#,##0.00"/>
    <numFmt numFmtId="293" formatCode="&quot;$&quot;#,##0.00_);\(&quot;$&quot;#,##0.00\)"/>
    <numFmt numFmtId="294" formatCode="#,##0______;;&quot;------------      &quot;"/>
    <numFmt numFmtId="295" formatCode="&quot;$&quot;#,##0.000_);\(&quot;$&quot;#,##0.000\)"/>
    <numFmt numFmtId="296" formatCode="[$-419]mmmm;@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.000_р_._-;\-* #,##0.000_р_._-;_-* &quot;-&quot;??_р_._-;_-@_-"/>
  </numFmts>
  <fonts count="1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PragmaticaCTT"/>
    </font>
    <font>
      <sz val="10"/>
      <name val="Arial Cyr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0"/>
      <name val="Helv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b/>
      <sz val="10"/>
      <color indexed="30"/>
      <name val="Arial Cyr"/>
      <charset val="204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b/>
      <sz val="12"/>
      <name val="Arial Cyr"/>
      <family val="2"/>
      <charset val="204"/>
    </font>
    <font>
      <sz val="10"/>
      <name val="GillSans Light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1"/>
      <name val="Arial Cyr"/>
      <family val="2"/>
      <charset val="204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i/>
      <sz val="14"/>
      <color indexed="17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2"/>
      <name val="Arial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33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169" fontId="22" fillId="0" borderId="0"/>
    <xf numFmtId="0" fontId="22" fillId="0" borderId="0"/>
    <xf numFmtId="170" fontId="23" fillId="0" borderId="0" applyFont="0" applyFill="0" applyBorder="0" applyAlignment="0" applyProtection="0"/>
    <xf numFmtId="0" fontId="24" fillId="0" borderId="0" applyFont="0" applyFill="0" applyBorder="0" applyAlignment="0"/>
    <xf numFmtId="171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2" fontId="2" fillId="0" borderId="0" applyFont="0" applyFill="0" applyBorder="0" applyProtection="0">
      <alignment horizontal="left" wrapText="1"/>
    </xf>
    <xf numFmtId="0" fontId="2" fillId="0" borderId="0" applyFont="0" applyFill="0" applyBorder="0" applyProtection="0">
      <alignment horizontal="left" wrapText="1"/>
    </xf>
    <xf numFmtId="173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4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6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7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9" fontId="2" fillId="0" borderId="0">
      <alignment horizontal="right"/>
    </xf>
    <xf numFmtId="0" fontId="2" fillId="0" borderId="0">
      <alignment horizontal="right"/>
    </xf>
    <xf numFmtId="190" fontId="2" fillId="0" borderId="0" applyFont="0" applyProtection="0">
      <alignment horizontal="right"/>
    </xf>
    <xf numFmtId="0" fontId="2" fillId="0" borderId="0" applyFont="0" applyProtection="0">
      <alignment horizontal="right"/>
    </xf>
    <xf numFmtId="191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5" fontId="26" fillId="7" borderId="7" applyNumberFormat="0">
      <alignment horizontal="center" vertical="center"/>
    </xf>
    <xf numFmtId="168" fontId="27" fillId="0" borderId="0"/>
    <xf numFmtId="0" fontId="27" fillId="0" borderId="0"/>
    <xf numFmtId="196" fontId="2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10" fontId="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212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2" fontId="2" fillId="8" borderId="0" applyNumberFormat="0" applyFont="0" applyAlignment="0" applyProtection="0"/>
    <xf numFmtId="38" fontId="3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5" fillId="0" borderId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>
      <alignment horizontal="left"/>
    </xf>
    <xf numFmtId="212" fontId="2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212" fontId="2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227" fontId="37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8" applyNumberFormat="0" applyFill="0" applyAlignment="0" applyProtection="0"/>
    <xf numFmtId="212" fontId="2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2" fillId="0" borderId="10" applyNumberFormat="0" applyFill="0" applyProtection="0">
      <alignment horizontal="center"/>
    </xf>
    <xf numFmtId="212" fontId="2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212" fontId="2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227" fontId="41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5" fillId="0" borderId="0"/>
    <xf numFmtId="0" fontId="43" fillId="0" borderId="0"/>
    <xf numFmtId="0" fontId="2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6" fontId="2" fillId="0" borderId="0" applyFont="0" applyFill="0" applyBorder="0" applyAlignment="0"/>
    <xf numFmtId="0" fontId="32" fillId="9" borderId="0"/>
    <xf numFmtId="0" fontId="47" fillId="0" borderId="0">
      <alignment horizontal="right"/>
    </xf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8" fillId="0" borderId="0" applyFont="0" applyFill="0" applyBorder="0" applyAlignment="0">
      <alignment vertical="center"/>
    </xf>
    <xf numFmtId="231" fontId="48" fillId="10" borderId="0" applyNumberFormat="0" applyFont="0" applyBorder="0" applyAlignment="0">
      <alignment horizontal="right"/>
    </xf>
    <xf numFmtId="232" fontId="49" fillId="10" borderId="12" applyFont="0">
      <alignment horizontal="right"/>
    </xf>
    <xf numFmtId="0" fontId="33" fillId="0" borderId="0" applyNumberFormat="0" applyFill="0" applyBorder="0" applyAlignment="0" applyProtection="0"/>
    <xf numFmtId="0" fontId="25" fillId="0" borderId="0"/>
    <xf numFmtId="233" fontId="2" fillId="0" borderId="0"/>
    <xf numFmtId="234" fontId="2" fillId="0" borderId="0"/>
    <xf numFmtId="0" fontId="26" fillId="7" borderId="13" applyNumberFormat="0" applyAlignment="0" applyProtection="0"/>
    <xf numFmtId="235" fontId="50" fillId="7" borderId="0" applyNumberFormat="0" applyBorder="0">
      <alignment horizontal="center" vertical="center"/>
    </xf>
    <xf numFmtId="179" fontId="2" fillId="0" borderId="0" applyNumberFormat="0" applyFont="0" applyAlignment="0"/>
    <xf numFmtId="0" fontId="51" fillId="0" borderId="0" applyNumberFormat="0" applyFill="0" applyBorder="0" applyAlignment="0" applyProtection="0"/>
    <xf numFmtId="0" fontId="26" fillId="7" borderId="14">
      <alignment horizontal="center" vertical="center"/>
    </xf>
    <xf numFmtId="0" fontId="52" fillId="7" borderId="15">
      <alignment horizontal="center"/>
    </xf>
    <xf numFmtId="236" fontId="53" fillId="0" borderId="0"/>
    <xf numFmtId="209" fontId="28" fillId="0" borderId="13" applyNumberFormat="0" applyFont="0" applyFill="0" applyAlignment="0">
      <alignment vertical="center"/>
    </xf>
    <xf numFmtId="0" fontId="54" fillId="0" borderId="1" applyBorder="0"/>
    <xf numFmtId="237" fontId="2" fillId="0" borderId="0" applyFont="0" applyFill="0" applyBorder="0" applyAlignment="0" applyProtection="0"/>
    <xf numFmtId="238" fontId="2" fillId="11" borderId="16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33" fillId="12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9" fontId="58" fillId="0" borderId="0"/>
    <xf numFmtId="240" fontId="2" fillId="0" borderId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17" applyNumberForma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Border="0">
      <alignment horizontal="center"/>
    </xf>
    <xf numFmtId="0" fontId="3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1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66" fillId="0" borderId="0" applyNumberFormat="0" applyFill="0" applyBorder="0">
      <alignment horizontal="right"/>
    </xf>
    <xf numFmtId="0" fontId="67" fillId="0" borderId="6">
      <alignment horizontal="left"/>
    </xf>
    <xf numFmtId="0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8" fillId="0" borderId="18">
      <protection locked="0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3" fontId="2" fillId="0" borderId="0" applyFont="0" applyFill="0" applyBorder="0" applyAlignment="0" applyProtection="0"/>
    <xf numFmtId="242" fontId="64" fillId="0" borderId="0" applyFont="0" applyFill="0" applyBorder="0" applyAlignment="0" applyProtection="0"/>
    <xf numFmtId="243" fontId="69" fillId="0" borderId="0" applyFont="0" applyFill="0" applyBorder="0" applyAlignment="0" applyProtection="0"/>
    <xf numFmtId="244" fontId="2" fillId="0" borderId="0" applyFont="0" applyFill="0" applyBorder="0" applyAlignment="0" applyProtection="0"/>
    <xf numFmtId="17" fontId="44" fillId="0" borderId="19"/>
    <xf numFmtId="0" fontId="70" fillId="0" borderId="0" applyNumberFormat="0">
      <alignment horizontal="right"/>
    </xf>
    <xf numFmtId="245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247" fontId="71" fillId="13" borderId="20" applyFont="0" applyFill="0" applyBorder="0" applyAlignment="0">
      <alignment horizontal="center"/>
    </xf>
    <xf numFmtId="231" fontId="2" fillId="0" borderId="0"/>
    <xf numFmtId="248" fontId="2" fillId="0" borderId="0" applyFont="0" applyFill="0" applyBorder="0" applyAlignment="0" applyProtection="0"/>
    <xf numFmtId="0" fontId="33" fillId="0" borderId="0" applyFill="0" applyBorder="0" applyAlignment="0" applyProtection="0"/>
    <xf numFmtId="165" fontId="2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253" fontId="72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3" fillId="0" borderId="21" applyNumberFormat="0" applyFont="0" applyFill="0" applyAlignment="0" applyProtection="0"/>
    <xf numFmtId="254" fontId="2" fillId="0" borderId="0"/>
    <xf numFmtId="0" fontId="7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255" fontId="28" fillId="0" borderId="0" applyFont="0" applyFill="0" applyBorder="0" applyAlignment="0">
      <alignment vertical="center"/>
    </xf>
    <xf numFmtId="256" fontId="74" fillId="14" borderId="22" applyNumberFormat="0" applyFont="0" applyBorder="0" applyAlignment="0" applyProtection="0">
      <alignment horizontal="right"/>
    </xf>
    <xf numFmtId="257" fontId="2" fillId="0" borderId="0" applyFill="0" applyBorder="0" applyAlignment="0" applyProtection="0"/>
    <xf numFmtId="2" fontId="2" fillId="0" borderId="0" applyFill="0" applyBorder="0" applyAlignment="0" applyProtection="0"/>
    <xf numFmtId="258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0" borderId="0" applyNumberFormat="0" applyFill="0" applyBorder="0" applyAlignment="0" applyProtection="0"/>
    <xf numFmtId="1" fontId="33" fillId="0" borderId="0" applyNumberFormat="0" applyBorder="0" applyAlignment="0" applyProtection="0"/>
    <xf numFmtId="0" fontId="78" fillId="0" borderId="0">
      <alignment horizontal="right"/>
    </xf>
    <xf numFmtId="259" fontId="2" fillId="0" borderId="23" applyNumberFormat="0" applyFill="0" applyBorder="0" applyAlignment="0" applyProtection="0"/>
    <xf numFmtId="260" fontId="2" fillId="0" borderId="0"/>
    <xf numFmtId="261" fontId="74" fillId="0" borderId="0">
      <alignment vertical="center"/>
    </xf>
    <xf numFmtId="235" fontId="79" fillId="15" borderId="0" applyNumberFormat="0" applyBorder="0">
      <alignment horizontal="center" vertical="center"/>
    </xf>
    <xf numFmtId="0" fontId="80" fillId="7" borderId="0"/>
    <xf numFmtId="49" fontId="77" fillId="0" borderId="0">
      <alignment horizontal="right"/>
    </xf>
    <xf numFmtId="49" fontId="77" fillId="0" borderId="0">
      <alignment horizontal="right"/>
    </xf>
    <xf numFmtId="49" fontId="81" fillId="0" borderId="0">
      <alignment horizontal="right"/>
    </xf>
    <xf numFmtId="261" fontId="74" fillId="0" borderId="0">
      <alignment vertical="center"/>
    </xf>
    <xf numFmtId="168" fontId="25" fillId="16" borderId="24" applyNumberFormat="0" applyFont="0" applyAlignment="0"/>
    <xf numFmtId="0" fontId="53" fillId="0" borderId="0" applyFont="0" applyFill="0" applyBorder="0" applyAlignment="0" applyProtection="0">
      <alignment horizontal="right"/>
    </xf>
    <xf numFmtId="0" fontId="82" fillId="0" borderId="0" applyProtection="0">
      <alignment horizontal="right"/>
    </xf>
    <xf numFmtId="0" fontId="83" fillId="0" borderId="0">
      <alignment horizontal="center"/>
    </xf>
    <xf numFmtId="0" fontId="83" fillId="0" borderId="0">
      <alignment horizontal="center"/>
    </xf>
    <xf numFmtId="0" fontId="84" fillId="0" borderId="0" applyProtection="0">
      <alignment horizontal="left"/>
    </xf>
    <xf numFmtId="0" fontId="85" fillId="0" borderId="0" applyProtection="0">
      <alignment horizontal="left"/>
    </xf>
    <xf numFmtId="0" fontId="86" fillId="13" borderId="0" applyNumberFormat="0" applyBorder="0" applyProtection="0">
      <alignment horizontal="center"/>
    </xf>
    <xf numFmtId="0" fontId="87" fillId="0" borderId="0"/>
    <xf numFmtId="262" fontId="2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196" fontId="90" fillId="0" borderId="0" applyFill="0" applyBorder="0" applyProtection="0">
      <alignment horizontal="right"/>
    </xf>
    <xf numFmtId="0" fontId="32" fillId="17" borderId="0" applyNumberFormat="0" applyFont="0" applyBorder="0" applyAlignment="0" applyProtection="0"/>
    <xf numFmtId="10" fontId="24" fillId="18" borderId="0"/>
    <xf numFmtId="0" fontId="91" fillId="0" borderId="0" applyNumberFormat="0" applyFill="0" applyBorder="0" applyAlignment="0">
      <protection locked="0"/>
    </xf>
    <xf numFmtId="196" fontId="91" fillId="0" borderId="0" applyNumberFormat="0" applyBorder="0" applyAlignment="0" applyProtection="0"/>
    <xf numFmtId="0" fontId="92" fillId="0" borderId="0" applyBorder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4" fontId="34" fillId="0" borderId="0" applyFill="0" applyBorder="0" applyProtection="0"/>
    <xf numFmtId="263" fontId="2" fillId="0" borderId="0" applyFont="0" applyFill="0" applyBorder="0" applyAlignment="0" applyProtection="0"/>
    <xf numFmtId="264" fontId="94" fillId="0" borderId="0" applyNumberFormat="0" applyFill="0" applyBorder="0" applyAlignment="0" applyProtection="0"/>
    <xf numFmtId="0" fontId="95" fillId="0" borderId="0"/>
    <xf numFmtId="37" fontId="96" fillId="0" borderId="0" applyNumberFormat="0" applyFill="0" applyBorder="0" applyAlignment="0" applyProtection="0"/>
    <xf numFmtId="3" fontId="97" fillId="0" borderId="0"/>
    <xf numFmtId="231" fontId="2" fillId="0" borderId="0" applyFont="0" applyFill="0" applyBorder="0" applyAlignment="0" applyProtection="0"/>
    <xf numFmtId="26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98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9" fillId="0" borderId="0" applyFont="0" applyFill="0" applyBorder="0" applyAlignment="0" applyProtection="0"/>
    <xf numFmtId="269" fontId="99" fillId="0" borderId="0" applyFont="0" applyFill="0" applyBorder="0" applyAlignment="0" applyProtection="0"/>
    <xf numFmtId="270" fontId="24" fillId="0" borderId="0" applyFont="0" applyFill="0" applyBorder="0" applyAlignment="0" applyProtection="0"/>
    <xf numFmtId="0" fontId="100" fillId="2" borderId="25">
      <alignment horizontal="left" vertical="top" indent="2"/>
    </xf>
    <xf numFmtId="271" fontId="99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5" fontId="101" fillId="0" borderId="24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76" fontId="2" fillId="0" borderId="0" applyFill="0" applyBorder="0" applyAlignment="0" applyProtection="0"/>
    <xf numFmtId="277" fontId="2" fillId="0" borderId="0" applyFill="0" applyBorder="0" applyAlignment="0" applyProtection="0"/>
    <xf numFmtId="278" fontId="9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9" fontId="22" fillId="0" borderId="0"/>
    <xf numFmtId="280" fontId="99" fillId="0" borderId="0" applyFont="0" applyFill="0" applyBorder="0" applyAlignment="0" applyProtection="0"/>
    <xf numFmtId="281" fontId="2" fillId="0" borderId="0"/>
    <xf numFmtId="282" fontId="64" fillId="0" borderId="0"/>
    <xf numFmtId="0" fontId="102" fillId="0" borderId="0" applyFont="0">
      <protection locked="0"/>
    </xf>
    <xf numFmtId="0" fontId="26" fillId="7" borderId="14">
      <alignment horizontal="center" wrapText="1"/>
    </xf>
    <xf numFmtId="0" fontId="2" fillId="2" borderId="0"/>
    <xf numFmtId="0" fontId="103" fillId="0" borderId="0"/>
    <xf numFmtId="0" fontId="104" fillId="0" borderId="0">
      <alignment horizontal="right"/>
    </xf>
    <xf numFmtId="283" fontId="2" fillId="0" borderId="0"/>
    <xf numFmtId="284" fontId="22" fillId="0" borderId="0"/>
    <xf numFmtId="0" fontId="32" fillId="0" borderId="26"/>
    <xf numFmtId="0" fontId="105" fillId="0" borderId="0"/>
    <xf numFmtId="0" fontId="33" fillId="0" borderId="0"/>
    <xf numFmtId="0" fontId="106" fillId="0" borderId="0"/>
    <xf numFmtId="37" fontId="107" fillId="0" borderId="0" applyAlignment="0"/>
    <xf numFmtId="37" fontId="108" fillId="0" borderId="0" applyNumberFormat="0" applyFill="0" applyAlignment="0"/>
    <xf numFmtId="2" fontId="32" fillId="0" borderId="0" applyBorder="0" applyProtection="0"/>
    <xf numFmtId="0" fontId="109" fillId="0" borderId="0">
      <alignment horizontal="right"/>
    </xf>
    <xf numFmtId="0" fontId="44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3" fillId="0" borderId="0"/>
    <xf numFmtId="0" fontId="22" fillId="0" borderId="0"/>
    <xf numFmtId="234" fontId="115" fillId="0" borderId="24">
      <alignment horizontal="right" vertical="center"/>
    </xf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4" fontId="2" fillId="0" borderId="0" applyNumberFormat="0" applyFill="0" applyBorder="0" applyAlignment="0" applyProtection="0"/>
    <xf numFmtId="28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17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8" fillId="0" borderId="0" applyProtection="0">
      <alignment horizontal="right" vertical="center"/>
    </xf>
    <xf numFmtId="0" fontId="119" fillId="0" borderId="0">
      <alignment vertical="center"/>
    </xf>
    <xf numFmtId="0" fontId="120" fillId="2" borderId="27"/>
    <xf numFmtId="286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6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0" fontId="122" fillId="0" borderId="0" applyFont="0" applyFill="0" applyBorder="0" applyAlignment="0" applyProtection="0">
      <alignment horizontal="center"/>
    </xf>
    <xf numFmtId="289" fontId="99" fillId="0" borderId="0" applyFont="0" applyFill="0" applyBorder="0" applyAlignment="0" applyProtection="0"/>
    <xf numFmtId="290" fontId="24" fillId="0" borderId="0" applyFont="0" applyFill="0" applyBorder="0" applyAlignment="0" applyProtection="0"/>
    <xf numFmtId="0" fontId="106" fillId="0" borderId="0"/>
    <xf numFmtId="291" fontId="2" fillId="0" borderId="0"/>
    <xf numFmtId="0" fontId="33" fillId="0" borderId="0" applyFont="0" applyFill="0" applyBorder="0" applyAlignment="0" applyProtection="0"/>
    <xf numFmtId="10" fontId="2" fillId="0" borderId="0" applyFill="0" applyBorder="0" applyAlignment="0" applyProtection="0"/>
    <xf numFmtId="292" fontId="2" fillId="0" borderId="0"/>
    <xf numFmtId="9" fontId="2" fillId="0" borderId="28"/>
    <xf numFmtId="293" fontId="123" fillId="0" borderId="0" applyFont="0" applyFill="0" applyBorder="0" applyAlignment="0" applyProtection="0"/>
    <xf numFmtId="294" fontId="124" fillId="0" borderId="29" applyBorder="0">
      <alignment horizontal="right"/>
      <protection locked="0"/>
    </xf>
    <xf numFmtId="0" fontId="125" fillId="19" borderId="30"/>
    <xf numFmtId="0" fontId="34" fillId="20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295" fontId="2" fillId="0" borderId="0">
      <alignment vertical="top"/>
    </xf>
    <xf numFmtId="0" fontId="2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239" fontId="32" fillId="21" borderId="31" applyNumberFormat="0" applyFont="0" applyBorder="0" applyAlignment="0" applyProtection="0">
      <alignment horizontal="center"/>
    </xf>
    <xf numFmtId="0" fontId="126" fillId="0" borderId="0" applyNumberFormat="0" applyFill="0" applyBorder="0" applyProtection="0">
      <alignment horizontal="right" vertical="center"/>
    </xf>
    <xf numFmtId="0" fontId="127" fillId="0" borderId="0" applyNumberFormat="0" applyBorder="0"/>
    <xf numFmtId="296" fontId="128" fillId="0" borderId="0" applyNumberFormat="0" applyFill="0" applyBorder="0" applyAlignment="0" applyProtection="0"/>
    <xf numFmtId="0" fontId="2" fillId="0" borderId="32">
      <alignment vertical="center"/>
    </xf>
    <xf numFmtId="4" fontId="34" fillId="22" borderId="33" applyNumberFormat="0" applyProtection="0">
      <alignment horizontal="left" vertical="center" indent="1"/>
    </xf>
    <xf numFmtId="4" fontId="34" fillId="0" borderId="33" applyNumberFormat="0" applyProtection="0">
      <alignment horizontal="right" vertical="center"/>
    </xf>
    <xf numFmtId="4" fontId="34" fillId="22" borderId="33" applyNumberFormat="0" applyProtection="0">
      <alignment horizontal="left" vertical="center" indent="1"/>
    </xf>
    <xf numFmtId="297" fontId="64" fillId="0" borderId="0" applyFont="0" applyFill="0" applyBorder="0" applyAlignment="0" applyProtection="0"/>
    <xf numFmtId="1" fontId="106" fillId="23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47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29" fillId="0" borderId="0"/>
    <xf numFmtId="0" fontId="32" fillId="0" borderId="0" applyNumberFormat="0" applyFont="0" applyFill="0"/>
    <xf numFmtId="196" fontId="99" fillId="24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1" fontId="33" fillId="0" borderId="0" applyFill="0" applyBorder="0" applyProtection="0">
      <alignment horizontal="left" vertical="top" wrapText="1"/>
    </xf>
    <xf numFmtId="303" fontId="74" fillId="0" borderId="0" applyNumberFormat="0" applyFill="0" applyBorder="0" applyAlignment="0" applyProtection="0">
      <alignment horizontal="right" vertical="center" wrapText="1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protection locked="0"/>
    </xf>
    <xf numFmtId="0" fontId="132" fillId="0" borderId="22" applyNumberFormat="0" applyFill="0" applyProtection="0">
      <alignment horizontal="right"/>
    </xf>
    <xf numFmtId="0" fontId="33" fillId="0" borderId="0" applyFill="0" applyBorder="0" applyProtection="0">
      <alignment horizontal="centerContinuous"/>
    </xf>
    <xf numFmtId="234" fontId="133" fillId="19" borderId="34">
      <alignment horizontal="right" vertical="center"/>
    </xf>
    <xf numFmtId="3" fontId="134" fillId="0" borderId="19">
      <alignment horizontal="center" vertical="center" wrapText="1"/>
    </xf>
    <xf numFmtId="0" fontId="132" fillId="0" borderId="4" applyNumberFormat="0" applyProtection="0">
      <alignment horizontal="right"/>
    </xf>
    <xf numFmtId="0" fontId="62" fillId="0" borderId="0" applyBorder="0" applyProtection="0">
      <alignment vertical="center"/>
    </xf>
    <xf numFmtId="0" fontId="62" fillId="0" borderId="17" applyBorder="0" applyProtection="0">
      <alignment horizontal="right" vertical="center"/>
    </xf>
    <xf numFmtId="0" fontId="135" fillId="25" borderId="0" applyBorder="0" applyProtection="0">
      <alignment horizontal="centerContinuous" vertical="center"/>
    </xf>
    <xf numFmtId="0" fontId="135" fillId="26" borderId="17" applyBorder="0" applyProtection="0">
      <alignment horizontal="centerContinuous" vertical="center"/>
    </xf>
    <xf numFmtId="0" fontId="136" fillId="0" borderId="17" applyNumberFormat="0" applyFill="0" applyProtection="0"/>
    <xf numFmtId="0" fontId="2" fillId="0" borderId="0"/>
    <xf numFmtId="0" fontId="137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40" fillId="0" borderId="0" applyFill="0" applyBorder="0" applyProtection="0">
      <alignment horizontal="left"/>
    </xf>
    <xf numFmtId="0" fontId="141" fillId="15" borderId="35"/>
    <xf numFmtId="0" fontId="76" fillId="0" borderId="3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42" fillId="0" borderId="0">
      <alignment horizontal="centerContinuous"/>
    </xf>
    <xf numFmtId="0" fontId="77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3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43" fillId="0" borderId="0" applyNumberFormat="0" applyFont="0" applyFill="0" applyBorder="0" applyAlignment="0"/>
    <xf numFmtId="207" fontId="2" fillId="0" borderId="0" applyFont="0" applyFill="0" applyBorder="0" applyAlignment="0" applyProtection="0"/>
    <xf numFmtId="304" fontId="64" fillId="0" borderId="0" applyFont="0" applyFill="0" applyBorder="0" applyAlignment="0" applyProtection="0"/>
    <xf numFmtId="305" fontId="64" fillId="0" borderId="0" applyFont="0" applyFill="0" applyBorder="0" applyAlignment="0" applyProtection="0"/>
    <xf numFmtId="306" fontId="144" fillId="0" borderId="0"/>
    <xf numFmtId="307" fontId="2" fillId="0" borderId="0"/>
    <xf numFmtId="308" fontId="2" fillId="0" borderId="0"/>
    <xf numFmtId="0" fontId="145" fillId="0" borderId="0" applyNumberFormat="0" applyFill="0" applyBorder="0" applyAlignment="0" applyProtection="0">
      <alignment horizontal="centerContinuous"/>
    </xf>
    <xf numFmtId="0" fontId="5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91" fillId="0" borderId="22" applyNumberFormat="0" applyFont="0" applyFill="0" applyAlignment="0"/>
    <xf numFmtId="0" fontId="2" fillId="0" borderId="37" applyNumberFormat="0" applyFill="0" applyAlignment="0" applyProtection="0"/>
    <xf numFmtId="234" fontId="133" fillId="27" borderId="19">
      <alignment horizontal="right" vertical="center"/>
    </xf>
    <xf numFmtId="3" fontId="44" fillId="15" borderId="19">
      <alignment horizontal="center" vertical="center" wrapText="1"/>
    </xf>
    <xf numFmtId="234" fontId="133" fillId="15" borderId="34">
      <alignment horizontal="right" vertical="center"/>
    </xf>
    <xf numFmtId="239" fontId="125" fillId="19" borderId="19">
      <alignment horizontal="center" vertical="center"/>
    </xf>
    <xf numFmtId="309" fontId="2" fillId="0" borderId="0"/>
    <xf numFmtId="0" fontId="134" fillId="5" borderId="38"/>
    <xf numFmtId="0" fontId="141" fillId="19" borderId="35"/>
    <xf numFmtId="0" fontId="44" fillId="5" borderId="38">
      <alignment horizontal="left" indent="4"/>
    </xf>
    <xf numFmtId="212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22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8" fillId="0" borderId="0">
      <alignment horizontal="center" vertical="center" wrapText="1"/>
    </xf>
    <xf numFmtId="0" fontId="149" fillId="0" borderId="0">
      <alignment horizontal="left" vertical="center"/>
    </xf>
    <xf numFmtId="3" fontId="150" fillId="0" borderId="19">
      <alignment horizontal="center" vertical="center" wrapText="1"/>
    </xf>
    <xf numFmtId="312" fontId="22" fillId="0" borderId="0"/>
    <xf numFmtId="313" fontId="2" fillId="0" borderId="0"/>
    <xf numFmtId="0" fontId="2" fillId="0" borderId="0"/>
    <xf numFmtId="312" fontId="22" fillId="0" borderId="0"/>
    <xf numFmtId="0" fontId="22" fillId="0" borderId="0"/>
    <xf numFmtId="314" fontId="2" fillId="0" borderId="0"/>
    <xf numFmtId="314" fontId="2" fillId="0" borderId="0"/>
    <xf numFmtId="0" fontId="2" fillId="0" borderId="0"/>
    <xf numFmtId="0" fontId="2" fillId="0" borderId="0"/>
    <xf numFmtId="315" fontId="2" fillId="0" borderId="0"/>
    <xf numFmtId="0" fontId="2" fillId="0" borderId="0"/>
    <xf numFmtId="312" fontId="22" fillId="0" borderId="0"/>
    <xf numFmtId="0" fontId="22" fillId="0" borderId="0"/>
    <xf numFmtId="0" fontId="22" fillId="0" borderId="0"/>
    <xf numFmtId="316" fontId="64" fillId="0" borderId="0"/>
    <xf numFmtId="0" fontId="128" fillId="0" borderId="0" applyNumberFormat="0" applyBorder="0"/>
    <xf numFmtId="0" fontId="2" fillId="0" borderId="17" applyBorder="0" applyProtection="0">
      <alignment horizontal="right"/>
    </xf>
    <xf numFmtId="0" fontId="116" fillId="18" borderId="39" applyNumberFormat="0" applyFont="0" applyBorder="0" applyAlignment="0" applyProtection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1" fillId="0" borderId="0"/>
    <xf numFmtId="0" fontId="2" fillId="0" borderId="0"/>
    <xf numFmtId="0" fontId="33" fillId="28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51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0" fontId="153" fillId="0" borderId="0"/>
    <xf numFmtId="0" fontId="154" fillId="0" borderId="0"/>
    <xf numFmtId="0" fontId="44" fillId="0" borderId="38">
      <alignment horizontal="center" vertical="center" wrapText="1"/>
    </xf>
    <xf numFmtId="164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3" fillId="2" borderId="0" xfId="2" applyFont="1" applyFill="1"/>
    <xf numFmtId="0" fontId="1" fillId="0" borderId="0" xfId="3" applyAlignment="1">
      <alignment vertical="center"/>
    </xf>
    <xf numFmtId="0" fontId="3" fillId="2" borderId="0" xfId="2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/>
    <xf numFmtId="0" fontId="5" fillId="3" borderId="0" xfId="2" applyFont="1" applyFill="1" applyAlignment="1">
      <alignment vertical="center"/>
    </xf>
    <xf numFmtId="0" fontId="6" fillId="3" borderId="0" xfId="2" applyFont="1" applyFill="1" applyAlignment="1"/>
    <xf numFmtId="0" fontId="7" fillId="2" borderId="0" xfId="2" applyFont="1" applyFill="1" applyAlignment="1">
      <alignment vertical="center"/>
    </xf>
    <xf numFmtId="0" fontId="3" fillId="4" borderId="0" xfId="2" applyFont="1" applyFill="1"/>
    <xf numFmtId="0" fontId="4" fillId="2" borderId="0" xfId="2" applyFont="1" applyFill="1" applyAlignment="1">
      <alignment wrapText="1"/>
    </xf>
    <xf numFmtId="0" fontId="4" fillId="5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3" fillId="6" borderId="3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4" fillId="2" borderId="4" xfId="2" applyFont="1" applyFill="1" applyBorder="1" applyAlignment="1">
      <alignment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165" fontId="4" fillId="6" borderId="4" xfId="2" applyNumberFormat="1" applyFont="1" applyFill="1" applyBorder="1" applyAlignment="1">
      <alignment horizontal="center" vertical="center" wrapText="1"/>
    </xf>
    <xf numFmtId="0" fontId="4" fillId="2" borderId="0" xfId="2" applyFont="1" applyFill="1"/>
    <xf numFmtId="0" fontId="10" fillId="2" borderId="2" xfId="2" applyFont="1" applyFill="1" applyBorder="1" applyAlignment="1">
      <alignment vertical="center" wrapText="1"/>
    </xf>
    <xf numFmtId="9" fontId="10" fillId="2" borderId="2" xfId="4" applyFont="1" applyFill="1" applyBorder="1" applyAlignment="1">
      <alignment horizontal="center" vertical="center" wrapText="1"/>
    </xf>
    <xf numFmtId="9" fontId="10" fillId="6" borderId="1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165" fontId="3" fillId="2" borderId="0" xfId="2" applyNumberFormat="1" applyFont="1" applyFill="1"/>
    <xf numFmtId="9" fontId="3" fillId="2" borderId="0" xfId="5" applyFont="1" applyFill="1"/>
    <xf numFmtId="0" fontId="10" fillId="2" borderId="0" xfId="2" applyFont="1" applyFill="1" applyBorder="1"/>
    <xf numFmtId="165" fontId="10" fillId="2" borderId="2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165" fontId="10" fillId="2" borderId="0" xfId="2" applyNumberFormat="1" applyFont="1" applyFill="1"/>
    <xf numFmtId="165" fontId="3" fillId="5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wrapText="1"/>
    </xf>
    <xf numFmtId="0" fontId="3" fillId="2" borderId="0" xfId="2" applyFont="1" applyFill="1" applyBorder="1" applyAlignment="1">
      <alignment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left" vertical="center" wrapText="1"/>
    </xf>
    <xf numFmtId="165" fontId="3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9" fillId="2" borderId="0" xfId="2" applyFont="1" applyFill="1"/>
    <xf numFmtId="0" fontId="5" fillId="3" borderId="0" xfId="2" applyFont="1" applyFill="1" applyAlignment="1">
      <alignment horizontal="left" wrapText="1"/>
    </xf>
    <xf numFmtId="0" fontId="13" fillId="3" borderId="0" xfId="2" applyFont="1" applyFill="1" applyAlignment="1">
      <alignment wrapText="1"/>
    </xf>
    <xf numFmtId="0" fontId="3" fillId="5" borderId="0" xfId="2" applyFont="1" applyFill="1"/>
    <xf numFmtId="0" fontId="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vertic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wrapText="1"/>
    </xf>
    <xf numFmtId="165" fontId="3" fillId="6" borderId="0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 wrapText="1"/>
    </xf>
    <xf numFmtId="165" fontId="3" fillId="5" borderId="0" xfId="2" applyNumberFormat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 wrapText="1"/>
    </xf>
    <xf numFmtId="165" fontId="4" fillId="5" borderId="4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6" fillId="2" borderId="0" xfId="2" applyFont="1" applyFill="1"/>
    <xf numFmtId="0" fontId="17" fillId="2" borderId="2" xfId="2" applyFont="1" applyFill="1" applyBorder="1" applyAlignment="1">
      <alignment vertical="center" wrapText="1"/>
    </xf>
    <xf numFmtId="0" fontId="18" fillId="2" borderId="0" xfId="2" applyFont="1" applyFill="1"/>
    <xf numFmtId="0" fontId="3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167" fontId="3" fillId="2" borderId="0" xfId="6" applyNumberFormat="1" applyFont="1" applyFill="1"/>
    <xf numFmtId="165" fontId="6" fillId="2" borderId="0" xfId="2" applyNumberFormat="1" applyFont="1" applyFill="1" applyAlignment="1"/>
    <xf numFmtId="0" fontId="5" fillId="5" borderId="0" xfId="2" applyFont="1" applyFill="1" applyAlignment="1">
      <alignment horizontal="left" wrapText="1"/>
    </xf>
    <xf numFmtId="0" fontId="0" fillId="5" borderId="0" xfId="0" applyFill="1"/>
    <xf numFmtId="0" fontId="3" fillId="2" borderId="28" xfId="2" applyFont="1" applyFill="1" applyBorder="1" applyAlignment="1">
      <alignment vertical="center" wrapText="1"/>
    </xf>
    <xf numFmtId="239" fontId="3" fillId="2" borderId="28" xfId="2" applyNumberFormat="1" applyFont="1" applyFill="1" applyBorder="1" applyAlignment="1">
      <alignment vertical="center" wrapText="1"/>
    </xf>
    <xf numFmtId="239" fontId="4" fillId="2" borderId="4" xfId="2" applyNumberFormat="1" applyFont="1" applyFill="1" applyBorder="1" applyAlignment="1">
      <alignment vertical="center" wrapText="1"/>
    </xf>
    <xf numFmtId="239" fontId="0" fillId="5" borderId="0" xfId="0" applyNumberFormat="1" applyFill="1"/>
    <xf numFmtId="239" fontId="3" fillId="2" borderId="0" xfId="2" applyNumberFormat="1" applyFont="1" applyFill="1" applyBorder="1" applyAlignment="1">
      <alignment vertical="center" wrapText="1"/>
    </xf>
    <xf numFmtId="165" fontId="3" fillId="6" borderId="28" xfId="2" applyNumberFormat="1" applyFont="1" applyFill="1" applyBorder="1" applyAlignment="1">
      <alignment horizontal="center" vertical="center" wrapText="1"/>
    </xf>
    <xf numFmtId="9" fontId="10" fillId="6" borderId="28" xfId="4" applyFont="1" applyFill="1" applyBorder="1" applyAlignment="1">
      <alignment horizontal="center" vertical="center" wrapText="1"/>
    </xf>
    <xf numFmtId="165" fontId="10" fillId="6" borderId="28" xfId="2" applyNumberFormat="1" applyFont="1" applyFill="1" applyBorder="1" applyAlignment="1">
      <alignment horizontal="center" vertical="center" wrapText="1"/>
    </xf>
    <xf numFmtId="165" fontId="4" fillId="6" borderId="28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/>
    <xf numFmtId="168" fontId="6" fillId="2" borderId="0" xfId="2" applyNumberFormat="1" applyFont="1" applyFill="1" applyAlignment="1"/>
    <xf numFmtId="168" fontId="6" fillId="3" borderId="0" xfId="2" applyNumberFormat="1" applyFont="1" applyFill="1" applyAlignment="1"/>
    <xf numFmtId="168" fontId="4" fillId="2" borderId="0" xfId="2" applyNumberFormat="1" applyFont="1" applyFill="1" applyAlignment="1">
      <alignment wrapText="1"/>
    </xf>
    <xf numFmtId="168" fontId="4" fillId="5" borderId="0" xfId="2" applyNumberFormat="1" applyFont="1" applyFill="1" applyBorder="1" applyAlignment="1">
      <alignment horizontal="center" vertical="center" wrapText="1"/>
    </xf>
    <xf numFmtId="168" fontId="10" fillId="2" borderId="2" xfId="4" applyNumberFormat="1" applyFont="1" applyFill="1" applyBorder="1" applyAlignment="1">
      <alignment horizontal="center" vertical="center" wrapText="1"/>
    </xf>
    <xf numFmtId="168" fontId="3" fillId="2" borderId="0" xfId="5" applyNumberFormat="1" applyFont="1" applyFill="1"/>
    <xf numFmtId="168" fontId="10" fillId="2" borderId="0" xfId="2" applyNumberFormat="1" applyFont="1" applyFill="1"/>
    <xf numFmtId="168" fontId="3" fillId="2" borderId="0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 applyBorder="1"/>
    <xf numFmtId="168" fontId="13" fillId="3" borderId="0" xfId="2" applyNumberFormat="1" applyFont="1" applyFill="1" applyAlignment="1">
      <alignment wrapText="1"/>
    </xf>
    <xf numFmtId="168" fontId="4" fillId="2" borderId="0" xfId="2" applyNumberFormat="1" applyFont="1" applyFill="1" applyAlignment="1">
      <alignment horizontal="left" wrapText="1"/>
    </xf>
    <xf numFmtId="168" fontId="14" fillId="2" borderId="0" xfId="2" applyNumberFormat="1" applyFont="1" applyFill="1" applyAlignment="1">
      <alignment wrapText="1"/>
    </xf>
    <xf numFmtId="168" fontId="10" fillId="2" borderId="0" xfId="2" applyNumberFormat="1" applyFont="1" applyFill="1" applyBorder="1" applyAlignment="1">
      <alignment horizontal="left" vertical="center" wrapText="1"/>
    </xf>
    <xf numFmtId="168" fontId="3" fillId="5" borderId="0" xfId="2" applyNumberFormat="1" applyFont="1" applyFill="1" applyBorder="1" applyAlignment="1">
      <alignment horizontal="center" vertical="center" wrapText="1"/>
    </xf>
    <xf numFmtId="165" fontId="3" fillId="2" borderId="28" xfId="2" applyNumberFormat="1" applyFont="1" applyFill="1" applyBorder="1" applyAlignment="1">
      <alignment horizontal="center" vertical="center" wrapText="1"/>
    </xf>
    <xf numFmtId="317" fontId="3" fillId="2" borderId="0" xfId="1335" applyNumberFormat="1" applyFont="1" applyFill="1"/>
    <xf numFmtId="0" fontId="4" fillId="5" borderId="0" xfId="2" applyFont="1" applyFill="1"/>
    <xf numFmtId="168" fontId="3" fillId="2" borderId="0" xfId="1" applyNumberFormat="1" applyFont="1" applyFill="1"/>
    <xf numFmtId="9" fontId="10" fillId="6" borderId="28" xfId="1" applyFont="1" applyFill="1" applyBorder="1" applyAlignment="1">
      <alignment horizontal="center" vertical="center" wrapText="1"/>
    </xf>
    <xf numFmtId="9" fontId="3" fillId="2" borderId="0" xfId="5" applyNumberFormat="1" applyFont="1" applyFill="1"/>
    <xf numFmtId="168" fontId="3" fillId="5" borderId="0" xfId="2" applyNumberFormat="1" applyFont="1" applyFill="1" applyAlignment="1"/>
    <xf numFmtId="168" fontId="6" fillId="5" borderId="0" xfId="2" applyNumberFormat="1" applyFont="1" applyFill="1" applyAlignment="1"/>
    <xf numFmtId="165" fontId="3" fillId="2" borderId="3" xfId="2" applyNumberFormat="1" applyFont="1" applyFill="1" applyBorder="1" applyAlignment="1">
      <alignment horizontal="center" vertical="center" wrapText="1"/>
    </xf>
    <xf numFmtId="9" fontId="10" fillId="2" borderId="1" xfId="4" applyFont="1" applyFill="1" applyBorder="1" applyAlignment="1">
      <alignment horizontal="center" vertical="center" wrapText="1"/>
    </xf>
    <xf numFmtId="9" fontId="10" fillId="2" borderId="28" xfId="4" applyFont="1" applyFill="1" applyBorder="1" applyAlignment="1">
      <alignment horizontal="center" vertical="center" wrapText="1"/>
    </xf>
    <xf numFmtId="165" fontId="10" fillId="2" borderId="28" xfId="2" applyNumberFormat="1" applyFont="1" applyFill="1" applyBorder="1" applyAlignment="1">
      <alignment horizontal="center" vertical="center" wrapText="1"/>
    </xf>
    <xf numFmtId="165" fontId="4" fillId="2" borderId="28" xfId="2" applyNumberFormat="1" applyFont="1" applyFill="1" applyBorder="1" applyAlignment="1">
      <alignment horizontal="center" vertical="center" wrapText="1"/>
    </xf>
    <xf numFmtId="165" fontId="3" fillId="5" borderId="28" xfId="2" applyNumberFormat="1" applyFont="1" applyFill="1" applyBorder="1" applyAlignment="1">
      <alignment horizontal="center" vertical="center" wrapText="1"/>
    </xf>
    <xf numFmtId="9" fontId="3" fillId="2" borderId="28" xfId="4" applyNumberFormat="1" applyFont="1" applyFill="1" applyBorder="1" applyAlignment="1">
      <alignment horizontal="center" vertical="center" wrapText="1"/>
    </xf>
    <xf numFmtId="9" fontId="4" fillId="2" borderId="4" xfId="4" applyNumberFormat="1" applyFont="1" applyFill="1" applyBorder="1" applyAlignment="1">
      <alignment horizontal="center" vertical="center" wrapText="1"/>
    </xf>
    <xf numFmtId="9" fontId="10" fillId="2" borderId="2" xfId="4" applyNumberFormat="1" applyFont="1" applyFill="1" applyBorder="1" applyAlignment="1">
      <alignment horizontal="center" vertical="center" wrapText="1"/>
    </xf>
    <xf numFmtId="9" fontId="3" fillId="2" borderId="2" xfId="4" applyNumberFormat="1" applyFont="1" applyFill="1" applyBorder="1" applyAlignment="1">
      <alignment horizontal="center" vertical="center" wrapText="1"/>
    </xf>
    <xf numFmtId="9" fontId="10" fillId="2" borderId="28" xfId="4" applyNumberFormat="1" applyFont="1" applyFill="1" applyBorder="1" applyAlignment="1">
      <alignment horizontal="center" vertical="center" wrapText="1"/>
    </xf>
    <xf numFmtId="9" fontId="4" fillId="2" borderId="2" xfId="4" applyNumberFormat="1" applyFont="1" applyFill="1" applyBorder="1" applyAlignment="1">
      <alignment horizontal="center" vertical="center" wrapText="1"/>
    </xf>
    <xf numFmtId="9" fontId="3" fillId="2" borderId="0" xfId="4" applyNumberFormat="1" applyFont="1" applyFill="1" applyBorder="1" applyAlignment="1">
      <alignment horizontal="center" vertical="center" wrapText="1"/>
    </xf>
    <xf numFmtId="9" fontId="3" fillId="0" borderId="2" xfId="4" applyNumberFormat="1" applyFont="1" applyFill="1" applyBorder="1" applyAlignment="1">
      <alignment horizontal="center" vertical="center" wrapText="1"/>
    </xf>
    <xf numFmtId="9" fontId="4" fillId="5" borderId="4" xfId="4" applyNumberFormat="1" applyFont="1" applyFill="1" applyBorder="1" applyAlignment="1">
      <alignment horizontal="center" vertical="center" wrapText="1"/>
    </xf>
    <xf numFmtId="9" fontId="10" fillId="2" borderId="1" xfId="4" applyNumberFormat="1" applyFont="1" applyFill="1" applyBorder="1" applyAlignment="1">
      <alignment horizontal="center" vertical="center" wrapText="1"/>
    </xf>
    <xf numFmtId="9" fontId="10" fillId="6" borderId="1" xfId="4" applyNumberFormat="1" applyFont="1" applyFill="1" applyBorder="1" applyAlignment="1">
      <alignment horizontal="center" vertical="center" wrapText="1"/>
    </xf>
    <xf numFmtId="9" fontId="10" fillId="6" borderId="28" xfId="4" applyNumberFormat="1" applyFont="1" applyFill="1" applyBorder="1" applyAlignment="1">
      <alignment horizontal="center" vertical="center" wrapText="1"/>
    </xf>
    <xf numFmtId="165" fontId="4" fillId="5" borderId="0" xfId="2" applyNumberFormat="1" applyFont="1" applyFill="1"/>
    <xf numFmtId="165" fontId="3" fillId="5" borderId="0" xfId="2" applyNumberFormat="1" applyFont="1" applyFill="1"/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0" fillId="0" borderId="0" xfId="0" applyAlignment="1">
      <alignment wrapText="1"/>
    </xf>
    <xf numFmtId="0" fontId="155" fillId="5" borderId="0" xfId="2" applyFont="1" applyFill="1" applyAlignment="1">
      <alignment vertical="center" wrapText="1"/>
    </xf>
  </cellXfs>
  <cellStyles count="1337">
    <cellStyle name=" 1" xfId="7"/>
    <cellStyle name="$" xfId="8"/>
    <cellStyle name="$_факторный анализ (февраль 2008-2009) " xfId="9"/>
    <cellStyle name="(Euro)" xfId="10"/>
    <cellStyle name=";;;" xfId="11"/>
    <cellStyle name="_ heading$" xfId="12"/>
    <cellStyle name="_ heading$_факторный анализ (февраль 2008-2009) " xfId="13"/>
    <cellStyle name="_ heading%" xfId="14"/>
    <cellStyle name="_ heading%_факторный анализ (февраль 2008-2009) " xfId="15"/>
    <cellStyle name="_ heading£" xfId="16"/>
    <cellStyle name="_ heading£_факторный анализ (февраль 2008-2009) " xfId="17"/>
    <cellStyle name="_ heading¥" xfId="18"/>
    <cellStyle name="_ heading¥_факторный анализ (февраль 2008-2009) " xfId="19"/>
    <cellStyle name="_ heading€" xfId="20"/>
    <cellStyle name="_ heading€_факторный анализ (февраль 2008-2009) " xfId="21"/>
    <cellStyle name="_ headingx" xfId="22"/>
    <cellStyle name="_ headingx_факторный анализ (февраль 2008-2009) " xfId="23"/>
    <cellStyle name="_%(SignOnly)" xfId="24"/>
    <cellStyle name="_%(SignOnly)_050128 - Verdi LBO Model_Invt Grade v2" xfId="25"/>
    <cellStyle name="_%(SignOnly)_050128 - Verdi LBO Model_Invt Grade v2_факторный анализ (февраль 2008-2009) " xfId="26"/>
    <cellStyle name="_%(SignOnly)_TOY SB" xfId="27"/>
    <cellStyle name="_%(SignOnly)_TOY SB_факторный анализ (февраль 2008-2009) " xfId="28"/>
    <cellStyle name="_%(SignOnly)_факторный анализ (февраль 2008-2009) " xfId="29"/>
    <cellStyle name="_%(SignSpaceOnly)" xfId="30"/>
    <cellStyle name="_%(SignSpaceOnly)_050128 - Verdi LBO Model_Invt Grade v2" xfId="31"/>
    <cellStyle name="_%(SignSpaceOnly)_050128 - Verdi LBO Model_Invt Grade v2_факторный анализ (февраль 2008-2009) " xfId="32"/>
    <cellStyle name="_%(SignSpaceOnly)_TOY SB" xfId="33"/>
    <cellStyle name="_%(SignSpaceOnly)_TOY SB_факторный анализ (февраль 2008-2009) " xfId="34"/>
    <cellStyle name="_%(SignSpaceOnly)_факторный анализ (февраль 2008-2009) " xfId="35"/>
    <cellStyle name="_0.0[1space]" xfId="36"/>
    <cellStyle name="_0.0[1space]_факторный анализ (февраль 2008-2009) " xfId="37"/>
    <cellStyle name="_0.0[2space]" xfId="38"/>
    <cellStyle name="_0.0[2space]_факторный анализ (февраль 2008-2009) " xfId="39"/>
    <cellStyle name="_0.0[3space]" xfId="40"/>
    <cellStyle name="_0.0[3space]_факторный анализ (февраль 2008-2009) " xfId="41"/>
    <cellStyle name="_0.0[4space]" xfId="42"/>
    <cellStyle name="_0.0[4space]_факторный анализ (февраль 2008-2009) " xfId="43"/>
    <cellStyle name="_0.00[1space]" xfId="44"/>
    <cellStyle name="_0.00[1space]_факторный анализ (февраль 2008-2009) " xfId="45"/>
    <cellStyle name="_0.00[2space]" xfId="46"/>
    <cellStyle name="_0.00[2space]_факторный анализ (февраль 2008-2009) " xfId="47"/>
    <cellStyle name="_0.00[3space]" xfId="48"/>
    <cellStyle name="_0.00[3space]_факторный анализ (февраль 2008-2009) " xfId="49"/>
    <cellStyle name="_0.00[4space]" xfId="50"/>
    <cellStyle name="_0.00[4space]_факторный анализ (февраль 2008-2009) " xfId="51"/>
    <cellStyle name="_0.00[5space]" xfId="52"/>
    <cellStyle name="_0.00[5space]_факторный анализ (февраль 2008-2009) " xfId="53"/>
    <cellStyle name="_0.00[6space]" xfId="54"/>
    <cellStyle name="_0.00[6space]_факторный анализ (февраль 2008-2009) " xfId="55"/>
    <cellStyle name="_0[1space]" xfId="56"/>
    <cellStyle name="_0[1space]_факторный анализ (февраль 2008-2009) " xfId="57"/>
    <cellStyle name="_0[2space]" xfId="58"/>
    <cellStyle name="_0[2space]_факторный анализ (февраль 2008-2009) " xfId="59"/>
    <cellStyle name="_0[3space]" xfId="60"/>
    <cellStyle name="_0[3space]_факторный анализ (февраль 2008-2009) " xfId="61"/>
    <cellStyle name="_0[4space]" xfId="62"/>
    <cellStyle name="_0[4space]_факторный анализ (февраль 2008-2009) " xfId="63"/>
    <cellStyle name="_Blue Shade" xfId="64"/>
    <cellStyle name="_comm" xfId="65"/>
    <cellStyle name="_comm_факторный анализ (февраль 2008-2009) " xfId="66"/>
    <cellStyle name="_Comma" xfId="67"/>
    <cellStyle name="_Comma_0.2_Marionnaud_DCF_March2002" xfId="68"/>
    <cellStyle name="_Comma_0.2_Marionnaud_DCF_March2002_факторный анализ (февраль 2008-2009) " xfId="69"/>
    <cellStyle name="_Comma_07 Model Alcatel OFD Sept-03" xfId="70"/>
    <cellStyle name="_Comma_07 Model Alcatel OFD Sept-03_факторный анализ (февраль 2008-2009) " xfId="71"/>
    <cellStyle name="_Comma_Accretion_Dilution_June21" xfId="72"/>
    <cellStyle name="_Comma_Accretion_Dilution_June21_факторный анализ (февраль 2008-2009) " xfId="73"/>
    <cellStyle name="_Comma_AVP" xfId="74"/>
    <cellStyle name="_Comma_AVP_факторный анализ (февраль 2008-2009) " xfId="75"/>
    <cellStyle name="_Comma_Book1" xfId="76"/>
    <cellStyle name="_Comma_Book1_факторный анализ (февраль 2008-2009) " xfId="77"/>
    <cellStyle name="_Comma_Canda DCF_Broker Numbers_Sep1" xfId="78"/>
    <cellStyle name="_Comma_Canda DCF_Broker Numbers_Sep1_факторный анализ (февраль 2008-2009) " xfId="79"/>
    <cellStyle name="_Comma_Casto DCF_Brokers_June22" xfId="80"/>
    <cellStyle name="_Comma_Casto DCF_Brokers_June22_факторный анализ (февраль 2008-2009) " xfId="81"/>
    <cellStyle name="_Comma_Casto DCF_June22" xfId="82"/>
    <cellStyle name="_Comma_Casto DCF_June22_факторный анализ (февраль 2008-2009) " xfId="83"/>
    <cellStyle name="_Comma_Ciervo DCF Final" xfId="84"/>
    <cellStyle name="_Comma_Ciervo_WACC" xfId="85"/>
    <cellStyle name="_Comma_Ciervo_WACC_факторный анализ (февраль 2008-2009) " xfId="86"/>
    <cellStyle name="_Comma_Comdot - gStyle Excel Slides" xfId="87"/>
    <cellStyle name="_Comma_Comdot - gStyle Excel Slides_факторный анализ (февраль 2008-2009) " xfId="88"/>
    <cellStyle name="_Comma_Comdot LBO Short Form - v3" xfId="89"/>
    <cellStyle name="_Comma_Comdot LBO Short Form - v3_факторный анализ (февраль 2008-2009) " xfId="90"/>
    <cellStyle name="_Comma_Continental DCF v6.0" xfId="91"/>
    <cellStyle name="_Comma_Continental DCF v6.0_факторный анализ (февраль 2008-2009) " xfId="92"/>
    <cellStyle name="_Comma_contribution_analysis" xfId="93"/>
    <cellStyle name="_Comma_contribution_analysis(1)" xfId="94"/>
    <cellStyle name="_Comma_contribution_analysis_model" xfId="95"/>
    <cellStyle name="_Comma_Credit Analysis" xfId="96"/>
    <cellStyle name="_Comma_Credit Analysis_факторный анализ (февраль 2008-2009) " xfId="97"/>
    <cellStyle name="_Comma_Data S&amp;T Acquisition charts" xfId="98"/>
    <cellStyle name="_Comma_Data S&amp;T Acquisition charts_факторный анализ (февраль 2008-2009) " xfId="99"/>
    <cellStyle name="_Comma_dcf" xfId="100"/>
    <cellStyle name="_Comma_dcf_факторный анализ (февраль 2008-2009) " xfId="101"/>
    <cellStyle name="_Comma_Deal Comp Luxury_May30" xfId="102"/>
    <cellStyle name="_Comma_Deal Comp Luxury_May30_факторный анализ (февраль 2008-2009) " xfId="103"/>
    <cellStyle name="_Comma_Financials &amp; Valuation v16 Indigo" xfId="104"/>
    <cellStyle name="_Comma_Financials &amp; Valuation v16 Indigo_факторный анализ (февраль 2008-2009) " xfId="105"/>
    <cellStyle name="_Comma_LBO (Post IM)" xfId="106"/>
    <cellStyle name="_Comma_LBO (Post IM)_факторный анализ (февраль 2008-2009) " xfId="107"/>
    <cellStyle name="_Comma_March 24- BIG .." xfId="108"/>
    <cellStyle name="_Comma_March 24- BIG .._факторный анализ (февраль 2008-2009) " xfId="109"/>
    <cellStyle name="_Comma_Marionnaud DCF Sept-03" xfId="110"/>
    <cellStyle name="_Comma_Marionnaud DCF Sept-03_факторный анализ (февраль 2008-2009) " xfId="111"/>
    <cellStyle name="_Comma_Marionnaud Model_15April" xfId="112"/>
    <cellStyle name="_Comma_Marionnaud Model_15April_факторный анализ (февраль 2008-2009) " xfId="113"/>
    <cellStyle name="_Comma_Marionnaud__DCF_Feb2002" xfId="114"/>
    <cellStyle name="_Comma_Marionnaud__DCF_Feb2002_факторный анализ (февраль 2008-2009) " xfId="115"/>
    <cellStyle name="_Comma_NTL finacials" xfId="116"/>
    <cellStyle name="_Comma_NTL finacials_факторный анализ (февраль 2008-2009) " xfId="117"/>
    <cellStyle name="_Comma_PIA_Van Gogh Analysis_Final" xfId="118"/>
    <cellStyle name="_Comma_PIA_Van Gogh Analysis_Final_факторный анализ (февраль 2008-2009) " xfId="119"/>
    <cellStyle name="_Comma_Prix de l'OCEANE" xfId="120"/>
    <cellStyle name="_Comma_Prix de l'OCEANE_факторный анализ (февраль 2008-2009) " xfId="121"/>
    <cellStyle name="_Comma_Projections Difference" xfId="122"/>
    <cellStyle name="_Comma_Projections Difference_факторный анализ (февраль 2008-2009) " xfId="123"/>
    <cellStyle name="_Comma_Samsara Model_250501_v2" xfId="124"/>
    <cellStyle name="_Comma_Samsara Model_250501_v2_факторный анализ (февраль 2008-2009) " xfId="125"/>
    <cellStyle name="_Comma_Sensitivity analysis on synergies (amended)" xfId="126"/>
    <cellStyle name="_Comma_Sensitivity analysis on synergies (amended)_факторный анализ (февраль 2008-2009) " xfId="127"/>
    <cellStyle name="_Comma_Sheet1" xfId="128"/>
    <cellStyle name="_Comma_Sheet1_факторный анализ (февраль 2008-2009) " xfId="129"/>
    <cellStyle name="_Comma_факторный анализ (февраль 2008-2009) " xfId="130"/>
    <cellStyle name="_Currency" xfId="131"/>
    <cellStyle name="_Currency_0.2_Marionnaud_DCF_March2002" xfId="132"/>
    <cellStyle name="_Currency_0.2_Marionnaud_DCF_March2002_факторный анализ (февраль 2008-2009) " xfId="133"/>
    <cellStyle name="_Currency_02 AVP Nexans&amp;Draka" xfId="134"/>
    <cellStyle name="_Currency_02 AVP Nexans&amp;Draka_факторный анализ (февраль 2008-2009) " xfId="135"/>
    <cellStyle name="_Currency_050128 - Verdi LBO Model_Invt Grade v2" xfId="136"/>
    <cellStyle name="_Currency_050128 - Verdi LBO Model_Invt Grade v2_050215 - Alternatives v7 - post IFRS - FFO post restr" xfId="137"/>
    <cellStyle name="_Currency_050128 - Verdi LBO Model_Invt Grade v2_050215 - Alternatives v7 - post IFRS - FFO post restr_факторный анализ (февраль 2008-2009) " xfId="138"/>
    <cellStyle name="_Currency_050128 - Verdi LBO Model_Invt Grade v2_факторный анализ (февраль 2008-2009) " xfId="139"/>
    <cellStyle name="_Currency_07 Model Alcatel OFD Sept-03" xfId="140"/>
    <cellStyle name="_Currency_07 Model Alcatel OFD Sept-03_050215 - Alternatives v7 - post IFRS - FFO post restr" xfId="141"/>
    <cellStyle name="_Currency_07 Model Alcatel OFD Sept-03_050215 - Alternatives v7 - post IFRS - FFO post restr_факторный анализ (февраль 2008-2009) " xfId="142"/>
    <cellStyle name="_Currency_07 Model Alcatel OFD Sept-03_факторный анализ (февраль 2008-2009) " xfId="143"/>
    <cellStyle name="_Currency_Accretion_Dilution_June21" xfId="144"/>
    <cellStyle name="_Currency_Accretion_Dilution_June21_факторный анализ (февраль 2008-2009) " xfId="145"/>
    <cellStyle name="_Currency_Auchan at various prices" xfId="146"/>
    <cellStyle name="_Currency_Auchan at various prices_050215 - Alternatives v7 - post IFRS - FFO post restr" xfId="147"/>
    <cellStyle name="_Currency_Auchan at various prices_050215 - Alternatives v7 - post IFRS - FFO post restr_факторный анализ (февраль 2008-2009) " xfId="148"/>
    <cellStyle name="_Currency_Auchan at various prices_факторный анализ (февраль 2008-2009) " xfId="149"/>
    <cellStyle name="_Currency_AVP" xfId="150"/>
    <cellStyle name="_Currency_AVP Sept 2003" xfId="151"/>
    <cellStyle name="_Currency_AVP Sept 2003_факторный анализ (февраль 2008-2009) " xfId="152"/>
    <cellStyle name="_Currency_AVP_факторный анализ (февраль 2008-2009) " xfId="153"/>
    <cellStyle name="_Currency_Book1" xfId="154"/>
    <cellStyle name="_Currency_Book1_0.2_Marionnaud_DCF_March2002" xfId="155"/>
    <cellStyle name="_Currency_Book1_0.2_Marionnaud_DCF_March2002_050215 - Alternatives v7 - post IFRS - FFO post restr" xfId="156"/>
    <cellStyle name="_Currency_Book1_0.2_Marionnaud_DCF_March2002_050215 - Alternatives v7 - post IFRS - FFO post restr_факторный анализ (февраль 2008-2009) " xfId="157"/>
    <cellStyle name="_Currency_Book1_0.2_Marionnaud_DCF_March2002_факторный анализ (февраль 2008-2009) " xfId="158"/>
    <cellStyle name="_Currency_Book1_CynthiasModel_Financials_22Feb" xfId="159"/>
    <cellStyle name="_Currency_Book1_CynthiasModel_Financials_22Feb_050215 - Alternatives v7 - post IFRS - FFO post restr" xfId="160"/>
    <cellStyle name="_Currency_Book1_CynthiasModel_Financials_22Feb_050215 - Alternatives v7 - post IFRS - FFO post restr_факторный анализ (февраль 2008-2009) " xfId="161"/>
    <cellStyle name="_Currency_Book1_CynthiasModel_Financials_22Feb_факторный анализ (февраль 2008-2009) " xfId="162"/>
    <cellStyle name="_Currency_Book1_факторный анализ (февраль 2008-2009) " xfId="163"/>
    <cellStyle name="_Currency_Cable in Europe CSC - Latest" xfId="164"/>
    <cellStyle name="_Currency_Cable in Europe CSC - Latest_факторный анализ (февраль 2008-2009) " xfId="165"/>
    <cellStyle name="_Currency_Canda DCF_Broker Numbers_Sep1" xfId="166"/>
    <cellStyle name="_Currency_Canda DCF_Broker Numbers_Sep1_факторный анализ (февраль 2008-2009) " xfId="167"/>
    <cellStyle name="_Currency_Casto DCF_Brokers_June22" xfId="168"/>
    <cellStyle name="_Currency_Casto DCF_Brokers_June22_факторный анализ (февраль 2008-2009) " xfId="169"/>
    <cellStyle name="_Currency_Casto DCF_June22" xfId="170"/>
    <cellStyle name="_Currency_Casto DCF_June22_факторный анализ (февраль 2008-2009) " xfId="171"/>
    <cellStyle name="_Currency_CBD Model Master" xfId="172"/>
    <cellStyle name="_Currency_CBD Model Master_050215 - Alternatives v7 - post IFRS - FFO post restr" xfId="173"/>
    <cellStyle name="_Currency_CBD Model Master_050215 - Alternatives v7 - post IFRS - FFO post restr_факторный анализ (февраль 2008-2009) " xfId="174"/>
    <cellStyle name="_Currency_CBD Model Master_факторный анализ (февраль 2008-2009) " xfId="175"/>
    <cellStyle name="_Currency_Ciervo_WACC" xfId="176"/>
    <cellStyle name="_Currency_Ciervo_WACC_факторный анализ (февраль 2008-2009) " xfId="177"/>
    <cellStyle name="_Currency_Clean LBO Model_2003" xfId="178"/>
    <cellStyle name="_Currency_Clean LBO Model_2003_050215 - Alternatives v7 - post IFRS - FFO post restr" xfId="179"/>
    <cellStyle name="_Currency_Clean LBO Model_2003_050215 - Alternatives v7 - post IFRS - FFO post restr_факторный анализ (февраль 2008-2009) " xfId="180"/>
    <cellStyle name="_Currency_Clean LBO Model_2003_факторный анализ (февраль 2008-2009) " xfId="181"/>
    <cellStyle name="_Currency_Comdot - gStyle Excel Slides" xfId="182"/>
    <cellStyle name="_Currency_Comdot - gStyle Excel Slides_050215 - Alternatives v7 - post IFRS - FFO post restr" xfId="183"/>
    <cellStyle name="_Currency_Comdot - gStyle Excel Slides_050215 - Alternatives v7 - post IFRS - FFO post restr_факторный анализ (февраль 2008-2009) " xfId="184"/>
    <cellStyle name="_Currency_Comdot - gStyle Excel Slides_факторный анализ (февраль 2008-2009) " xfId="185"/>
    <cellStyle name="_Currency_Comdot LBO Short Form - v3" xfId="186"/>
    <cellStyle name="_Currency_Comdot LBO Short Form - v3_факторный анализ (февраль 2008-2009) " xfId="187"/>
    <cellStyle name="_Currency_Continental DCF v6.0" xfId="188"/>
    <cellStyle name="_Currency_Continental DCF v6.0_050215 - Alternatives v7 - post IFRS - FFO post restr" xfId="189"/>
    <cellStyle name="_Currency_Continental DCF v6.0_050215 - Alternatives v7 - post IFRS - FFO post restr_факторный анализ (февраль 2008-2009) " xfId="190"/>
    <cellStyle name="_Currency_Continental DCF v6.0_факторный анализ (февраль 2008-2009) " xfId="191"/>
    <cellStyle name="_Currency_contribution_analysis" xfId="192"/>
    <cellStyle name="_Currency_contribution_analysis(1)" xfId="193"/>
    <cellStyle name="_Currency_contribution_analysis_model" xfId="194"/>
    <cellStyle name="_Currency_Credit Analysis" xfId="195"/>
    <cellStyle name="_Currency_Credit Analysis_050215 - Alternatives v7 - post IFRS - FFO post restr" xfId="196"/>
    <cellStyle name="_Currency_Credit Analysis_050215 - Alternatives v7 - post IFRS - FFO post restr_факторный анализ (февраль 2008-2009) " xfId="197"/>
    <cellStyle name="_Currency_Credit Analysis_факторный анализ (февраль 2008-2009) " xfId="198"/>
    <cellStyle name="_Currency_CSC 170400" xfId="199"/>
    <cellStyle name="_Currency_CSC 170400_050215 - Alternatives v7 - post IFRS - FFO post restr" xfId="200"/>
    <cellStyle name="_Currency_CSC 170400_050215 - Alternatives v7 - post IFRS - FFO post restr_факторный анализ (февраль 2008-2009) " xfId="201"/>
    <cellStyle name="_Currency_CSC 170400_факторный анализ (февраль 2008-2009) " xfId="202"/>
    <cellStyle name="_Currency_CSC Cons Elec" xfId="203"/>
    <cellStyle name="_Currency_CSC Cons Elec_факторный анализ (февраль 2008-2009) " xfId="204"/>
    <cellStyle name="_Currency_Data S&amp;T Acquisition charts" xfId="205"/>
    <cellStyle name="_Currency_Data S&amp;T Acquisition charts_факторный анализ (февраль 2008-2009) " xfId="206"/>
    <cellStyle name="_Currency_dcf" xfId="207"/>
    <cellStyle name="_Currency_DCF - July 2, 2001" xfId="208"/>
    <cellStyle name="_Currency_DCF - July 2, 2001_050215 - Alternatives v7 - post IFRS - FFO post restr" xfId="209"/>
    <cellStyle name="_Currency_DCF - July 2, 2001_050215 - Alternatives v7 - post IFRS - FFO post restr_факторный анализ (февраль 2008-2009) " xfId="210"/>
    <cellStyle name="_Currency_DCF - July 2, 2001_факторный анализ (февраль 2008-2009) " xfId="211"/>
    <cellStyle name="_Currency_dcf_факторный анализ (февраль 2008-2009) " xfId="212"/>
    <cellStyle name="_Currency_Deal Comp Luxury_May30" xfId="213"/>
    <cellStyle name="_Currency_Deal Comp Luxury_May30_факторный анализ (февраль 2008-2009) " xfId="214"/>
    <cellStyle name="_Currency_Deployment Estimates" xfId="215"/>
    <cellStyle name="_Currency_Deployment Estimates_050215 - Alternatives v7 - post IFRS - FFO post restr" xfId="216"/>
    <cellStyle name="_Currency_Deployment Estimates_050215 - Alternatives v7 - post IFRS - FFO post restr_факторный анализ (февраль 2008-2009) " xfId="217"/>
    <cellStyle name="_Currency_Deployment Estimates_факторный анализ (февраль 2008-2009) " xfId="218"/>
    <cellStyle name="_Currency_EMPE fin" xfId="219"/>
    <cellStyle name="_Currency_Euston DCF" xfId="220"/>
    <cellStyle name="_Currency_Euston DCF_050215 - Alternatives v7 - post IFRS - FFO post restr" xfId="221"/>
    <cellStyle name="_Currency_Euston DCF_050215 - Alternatives v7 - post IFRS - FFO post restr_факторный анализ (февраль 2008-2009) " xfId="222"/>
    <cellStyle name="_Currency_Euston DCF_факторный анализ (февраль 2008-2009) " xfId="223"/>
    <cellStyle name="_Currency_Example Output Sheets" xfId="224"/>
    <cellStyle name="_Currency_Financials &amp; Valuation v16 Indigo" xfId="225"/>
    <cellStyle name="_Currency_Financials &amp; Valuation v16 Indigo_050215 - Alternatives v7 - post IFRS - FFO post restr" xfId="226"/>
    <cellStyle name="_Currency_Financials &amp; Valuation v16 Indigo_050215 - Alternatives v7 - post IFRS - FFO post restr_факторный анализ (февраль 2008-2009) " xfId="227"/>
    <cellStyle name="_Currency_Financials &amp; Valuation v16 Indigo_факторный анализ (февраль 2008-2009) " xfId="228"/>
    <cellStyle name="_Currency_Financials &amp; Valuation v3_CB" xfId="229"/>
    <cellStyle name="_Currency_Financials &amp; Valuation v3_CB_факторный анализ (февраль 2008-2009) " xfId="230"/>
    <cellStyle name="_Currency_Financials &amp; Valuation v5" xfId="231"/>
    <cellStyle name="_Currency_Financials &amp; Valuation v5_факторный анализ (февраль 2008-2009) " xfId="232"/>
    <cellStyle name="_Currency_Financials and Valuation 3 - cases analysis" xfId="233"/>
    <cellStyle name="_Currency_Financials and Valuation 3 - cases analysis_факторный анализ (февраль 2008-2009) " xfId="234"/>
    <cellStyle name="_Currency_Financials and valuation 5" xfId="235"/>
    <cellStyle name="_Currency_Financials and valuation 5_факторный анализ (февраль 2008-2009) " xfId="236"/>
    <cellStyle name="_Currency_Florida consensus estimates" xfId="237"/>
    <cellStyle name="_Currency_Florida consensus estimates_факторный анализ (февраль 2008-2009) " xfId="238"/>
    <cellStyle name="_Currency_Gucci_model_13062001_v21" xfId="239"/>
    <cellStyle name="_Currency_Gucci_model_13062001_v21_050215 - Alternatives v7 - post IFRS - FFO post restr" xfId="240"/>
    <cellStyle name="_Currency_Gucci_model_13062001_v21_050215 - Alternatives v7 - post IFRS - FFO post restr_факторный анализ (февраль 2008-2009) " xfId="241"/>
    <cellStyle name="_Currency_Gucci_model_13062001_v21_факторный анализ (февраль 2008-2009) " xfId="242"/>
    <cellStyle name="_Currency_JV accounting" xfId="243"/>
    <cellStyle name="_Currency_JV accounting_факторный анализ (февраль 2008-2009) " xfId="244"/>
    <cellStyle name="_Currency_LAZARD, COMPARAISON" xfId="245"/>
    <cellStyle name="_Currency_LAZARD, COMPARAISON_факторный анализ (февраль 2008-2009) " xfId="246"/>
    <cellStyle name="_Currency_LBO (Post IM)" xfId="247"/>
    <cellStyle name="_Currency_LBO (Post IM)_факторный анализ (февраль 2008-2009) " xfId="248"/>
    <cellStyle name="_Currency_LBO Output_30_07_2000" xfId="249"/>
    <cellStyle name="_Currency_LBO_Model_52" xfId="250"/>
    <cellStyle name="_Currency_LBO_Model_52_факторный анализ (февраль 2008-2009) " xfId="251"/>
    <cellStyle name="_Currency_lbo_short_form" xfId="252"/>
    <cellStyle name="_Currency_lbo_short_form_факторный анализ (февраль 2008-2009) " xfId="253"/>
    <cellStyle name="_Currency_LPD_Analysis" xfId="254"/>
    <cellStyle name="_Currency_LPD_Analysis_факторный анализ (февраль 2008-2009) " xfId="255"/>
    <cellStyle name="_Currency_March 24- BIG .." xfId="256"/>
    <cellStyle name="_Currency_March 24- BIG .._050215 - Alternatives v7 - post IFRS - FFO post restr" xfId="257"/>
    <cellStyle name="_Currency_March 24- BIG .._050215 - Alternatives v7 - post IFRS - FFO post restr_факторный анализ (февраль 2008-2009) " xfId="258"/>
    <cellStyle name="_Currency_March 24- BIG .._факторный анализ (февраль 2008-2009) " xfId="259"/>
    <cellStyle name="_Currency_Marionnaud DCF Sept-03" xfId="260"/>
    <cellStyle name="_Currency_Marionnaud DCF Sept-03_факторный анализ (февраль 2008-2009) " xfId="261"/>
    <cellStyle name="_Currency_Marionnaud LBO Model_Mar2003" xfId="262"/>
    <cellStyle name="_Currency_Marionnaud LBO Model_Mar2003_050215 - Alternatives v7 - post IFRS - FFO post restr" xfId="263"/>
    <cellStyle name="_Currency_Marionnaud LBO Model_Mar2003_050215 - Alternatives v7 - post IFRS - FFO post restr_факторный анализ (февраль 2008-2009) " xfId="264"/>
    <cellStyle name="_Currency_Marionnaud LBO Model_Mar2003_факторный анализ (февраль 2008-2009) " xfId="265"/>
    <cellStyle name="_Currency_Marionnaud Model_15April" xfId="266"/>
    <cellStyle name="_Currency_Marionnaud Model_15April_факторный анализ (февраль 2008-2009) " xfId="267"/>
    <cellStyle name="_Currency_Marionnaud__DCF_Feb2002" xfId="268"/>
    <cellStyle name="_Currency_Marionnaud__DCF_Feb2002_факторный анализ (февраль 2008-2009) " xfId="269"/>
    <cellStyle name="_Currency_Merger Plans" xfId="270"/>
    <cellStyle name="_Currency_Merger Plans_факторный анализ (февраль 2008-2009) " xfId="271"/>
    <cellStyle name="_Currency_Model Template 14-nov-01" xfId="272"/>
    <cellStyle name="_Currency_Model Template 14-nov-01_факторный анализ (февраль 2008-2009) " xfId="273"/>
    <cellStyle name="_Currency_old Preliminary DCF 2" xfId="274"/>
    <cellStyle name="_Currency_old Preliminary DCF 2_факторный анализ (февраль 2008-2009) " xfId="275"/>
    <cellStyle name="_Currency_options analysis" xfId="276"/>
    <cellStyle name="_Currency_options analysis_050215 - Alternatives v7 - post IFRS - FFO post restr" xfId="277"/>
    <cellStyle name="_Currency_options analysis_050215 - Alternatives v7 - post IFRS - FFO post restr_факторный анализ (февраль 2008-2009) " xfId="278"/>
    <cellStyle name="_Currency_options analysis_факторный анализ (февраль 2008-2009) " xfId="279"/>
    <cellStyle name="_Currency_Options_Converts" xfId="280"/>
    <cellStyle name="_Currency_Options_Converts_050215 - Alternatives v7 - post IFRS - FFO post restr" xfId="281"/>
    <cellStyle name="_Currency_Options_Converts_050215 - Alternatives v7 - post IFRS - FFO post restr_факторный анализ (февраль 2008-2009) " xfId="282"/>
    <cellStyle name="_Currency_Options_Converts_факторный анализ (февраль 2008-2009) " xfId="283"/>
    <cellStyle name="_Currency_PIA_Van Gogh Analysis_Final" xfId="284"/>
    <cellStyle name="_Currency_PIA_Van Gogh Analysis_Final_050215 - Alternatives v7 - post IFRS - FFO post restr" xfId="285"/>
    <cellStyle name="_Currency_PIA_Van Gogh Analysis_Final_050215 - Alternatives v7 - post IFRS - FFO post restr_факторный анализ (февраль 2008-2009) " xfId="286"/>
    <cellStyle name="_Currency_PIA_Van Gogh Analysis_Final_факторный анализ (февраль 2008-2009) " xfId="287"/>
    <cellStyle name="_Currency_Prix de l'OCEANE" xfId="288"/>
    <cellStyle name="_Currency_Prix de l'OCEANE_050215 - Alternatives v7 - post IFRS - FFO post restr" xfId="289"/>
    <cellStyle name="_Currency_Prix de l'OCEANE_050215 - Alternatives v7 - post IFRS - FFO post restr_факторный анализ (февраль 2008-2009) " xfId="290"/>
    <cellStyle name="_Currency_Prix de l'OCEANE_факторный анализ (февраль 2008-2009) " xfId="291"/>
    <cellStyle name="_Currency_Projections Difference" xfId="292"/>
    <cellStyle name="_Currency_Projections Difference_факторный анализ (февраль 2008-2009) " xfId="293"/>
    <cellStyle name="_Currency_Public Mkt Valuation Summary" xfId="294"/>
    <cellStyle name="_Currency_Public Mkt Valuation Summary_050215 - Alternatives v7 - post IFRS - FFO post restr" xfId="295"/>
    <cellStyle name="_Currency_Public Mkt Valuation Summary_050215 - Alternatives v7 - post IFRS - FFO post restr_факторный анализ (февраль 2008-2009) " xfId="296"/>
    <cellStyle name="_Currency_Public Mkt Valuation Summary_факторный анализ (февраль 2008-2009) " xfId="297"/>
    <cellStyle name="_Currency_Relative Contribution Analysis 04" xfId="298"/>
    <cellStyle name="_Currency_Relative Contribution Analysis 04_факторный анализ (февраль 2008-2009) " xfId="299"/>
    <cellStyle name="_Currency_Royal Kansas  DCF2" xfId="300"/>
    <cellStyle name="_Currency_Royal Kansas  DCF2_факторный анализ (февраль 2008-2009) " xfId="301"/>
    <cellStyle name="_Currency_Samsara Model_250501_v2" xfId="302"/>
    <cellStyle name="_Currency_Samsara Model_250501_v2_050215 - Alternatives v7 - post IFRS - FFO post restr" xfId="303"/>
    <cellStyle name="_Currency_Samsara Model_250501_v2_050215 - Alternatives v7 - post IFRS - FFO post restr_факторный анализ (февраль 2008-2009) " xfId="304"/>
    <cellStyle name="_Currency_Samsara Model_250501_v2_факторный анализ (февраль 2008-2009) " xfId="305"/>
    <cellStyle name="_Currency_Schneider Elec Contribution Analysis" xfId="306"/>
    <cellStyle name="_Currency_Schneider Elec Contribution Analysis_050215 - Alternatives v7 - post IFRS - FFO post restr" xfId="307"/>
    <cellStyle name="_Currency_Schneider Elec Contribution Analysis_050215 - Alternatives v7 - post IFRS - FFO post restr_факторный анализ (февраль 2008-2009) " xfId="308"/>
    <cellStyle name="_Currency_Schneider Elec Contribution Analysis_факторный анализ (февраль 2008-2009) " xfId="309"/>
    <cellStyle name="_Currency_Sensitivity analysis on synergies (amended)" xfId="310"/>
    <cellStyle name="_Currency_Sensitivity analysis on synergies (amended)_факторный анализ (февраль 2008-2009) " xfId="311"/>
    <cellStyle name="_Currency_Sheet1" xfId="312"/>
    <cellStyle name="_Currency_Sheet1_050215 - Alternatives v7 - post IFRS - FFO post restr" xfId="313"/>
    <cellStyle name="_Currency_Sheet1_050215 - Alternatives v7 - post IFRS - FFO post restr_факторный анализ (февраль 2008-2009) " xfId="314"/>
    <cellStyle name="_Currency_Sheet1_факторный анализ (февраль 2008-2009) " xfId="315"/>
    <cellStyle name="_Currency_Sketch5 - Montana Impact" xfId="316"/>
    <cellStyle name="_Currency_Sketch5 - Montana Impact_факторный анализ (февраль 2008-2009) " xfId="317"/>
    <cellStyle name="_Currency_thomson debt1" xfId="318"/>
    <cellStyle name="_Currency_thomson debt1_050215 - Alternatives v7 - post IFRS - FFO post restr" xfId="319"/>
    <cellStyle name="_Currency_thomson debt1_050215 - Alternatives v7 - post IFRS - FFO post restr_факторный анализ (февраль 2008-2009) " xfId="320"/>
    <cellStyle name="_Currency_thomson debt1_факторный анализ (февраль 2008-2009) " xfId="321"/>
    <cellStyle name="_Currency_TOY SB" xfId="322"/>
    <cellStyle name="_Currency_TOY SB_050215 - Alternatives v7 - post IFRS - FFO post restr" xfId="323"/>
    <cellStyle name="_Currency_TOY SB_050215 - Alternatives v7 - post IFRS - FFO post restr_факторный анализ (февраль 2008-2009) " xfId="324"/>
    <cellStyle name="_Currency_TOY SB_факторный анализ (февраль 2008-2009) " xfId="325"/>
    <cellStyle name="_Currency_Valuation Model - 8 oct" xfId="326"/>
    <cellStyle name="_Currency_Valuation Model - 8 oct_050215 - Alternatives v7 - post IFRS - FFO post restr" xfId="327"/>
    <cellStyle name="_Currency_Valuation Model - 8 oct_050215 - Alternatives v7 - post IFRS - FFO post restr_факторный анализ (февраль 2008-2009) " xfId="328"/>
    <cellStyle name="_Currency_Valuation Model - 8 oct_факторный анализ (февраль 2008-2009) " xfId="329"/>
    <cellStyle name="_Currency_факторный анализ (февраль 2008-2009) " xfId="330"/>
    <cellStyle name="_CurrencySpace" xfId="331"/>
    <cellStyle name="_CurrencySpace_0.2_Marionnaud_DCF_March2002" xfId="332"/>
    <cellStyle name="_CurrencySpace_07 Model Alcatel OFD Sept-03" xfId="333"/>
    <cellStyle name="_CurrencySpace_07 Model Alcatel OFD Sept-03_факторный анализ (февраль 2008-2009) " xfId="334"/>
    <cellStyle name="_CurrencySpace_Accretion_Dilution_June21" xfId="335"/>
    <cellStyle name="_CurrencySpace_Accretion_Dilution_June21_факторный анализ (февраль 2008-2009) " xfId="336"/>
    <cellStyle name="_CurrencySpace_AVP" xfId="337"/>
    <cellStyle name="_CurrencySpace_Book1" xfId="338"/>
    <cellStyle name="_CurrencySpace_Canda DCF_Broker Numbers_Sep1" xfId="339"/>
    <cellStyle name="_CurrencySpace_Casto DCF_Brokers_June22" xfId="340"/>
    <cellStyle name="_CurrencySpace_Casto DCF_June22" xfId="341"/>
    <cellStyle name="_CurrencySpace_Comdot - gStyle Excel Slides" xfId="342"/>
    <cellStyle name="_CurrencySpace_Comdot - gStyle Excel Slides_факторный анализ (февраль 2008-2009) " xfId="343"/>
    <cellStyle name="_CurrencySpace_Comdot LBO Short Form - v3" xfId="344"/>
    <cellStyle name="_CurrencySpace_Continental DCF v6.0" xfId="345"/>
    <cellStyle name="_CurrencySpace_contribution_analysis" xfId="346"/>
    <cellStyle name="_CurrencySpace_contribution_analysis(1)" xfId="347"/>
    <cellStyle name="_CurrencySpace_contribution_analysis_model" xfId="348"/>
    <cellStyle name="_CurrencySpace_Credit Analysis" xfId="349"/>
    <cellStyle name="_CurrencySpace_Credit Analysis_факторный анализ (февраль 2008-2009) " xfId="350"/>
    <cellStyle name="_CurrencySpace_Data S&amp;T Acquisition charts" xfId="351"/>
    <cellStyle name="_CurrencySpace_Data S&amp;T Acquisition charts_факторный анализ (февраль 2008-2009) " xfId="352"/>
    <cellStyle name="_CurrencySpace_dcf" xfId="353"/>
    <cellStyle name="_CurrencySpace_Deal Comp Luxury_May30" xfId="354"/>
    <cellStyle name="_CurrencySpace_Financials &amp; Valuation v16 Indigo" xfId="355"/>
    <cellStyle name="_CurrencySpace_LBO (Post IM)" xfId="356"/>
    <cellStyle name="_CurrencySpace_March 24- BIG .." xfId="357"/>
    <cellStyle name="_CurrencySpace_Marionnaud DCF Sept-03" xfId="358"/>
    <cellStyle name="_CurrencySpace_Marionnaud DCF Sept-03_факторный анализ (февраль 2008-2009) " xfId="359"/>
    <cellStyle name="_CurrencySpace_Marionnaud Model_15April" xfId="360"/>
    <cellStyle name="_CurrencySpace_Marionnaud Model_15April_факторный анализ (февраль 2008-2009) " xfId="361"/>
    <cellStyle name="_CurrencySpace_Marionnaud__DCF_Feb2002" xfId="362"/>
    <cellStyle name="_CurrencySpace_Marionnaud__DCF_Feb2002_факторный анализ (февраль 2008-2009) " xfId="363"/>
    <cellStyle name="_CurrencySpace_PIA_Van Gogh Analysis_Final" xfId="364"/>
    <cellStyle name="_CurrencySpace_PIA_Van Gogh Analysis_Final_факторный анализ (февраль 2008-2009) " xfId="365"/>
    <cellStyle name="_CurrencySpace_Prix de l'OCEANE" xfId="366"/>
    <cellStyle name="_CurrencySpace_Prix de l'OCEANE_факторный анализ (февраль 2008-2009) " xfId="367"/>
    <cellStyle name="_CurrencySpace_Projections Difference" xfId="368"/>
    <cellStyle name="_CurrencySpace_Samsara Model_250501_v2" xfId="369"/>
    <cellStyle name="_CurrencySpace_Sensitivity analysis on synergies (amended)" xfId="370"/>
    <cellStyle name="_CurrencySpace_Sheet1" xfId="371"/>
    <cellStyle name="_Dollar" xfId="372"/>
    <cellStyle name="_Dollar_050215 - Alternatives v7 - post IFRS - FFO post restr" xfId="373"/>
    <cellStyle name="_Dollar_050215 - Alternatives v7 - post IFRS - FFO post restr_факторный анализ (февраль 2008-2009) " xfId="374"/>
    <cellStyle name="_Dollar_October 12 - BIG CSC Auto update" xfId="375"/>
    <cellStyle name="_Dollar_October 12 - BIG CSC Auto update_факторный анализ (февраль 2008-2009) " xfId="376"/>
    <cellStyle name="_Dollar_факторный анализ (февраль 2008-2009) " xfId="377"/>
    <cellStyle name="_e-plus debt - Machado1" xfId="378"/>
    <cellStyle name="_e-plus debt - Machado1_факторный анализ (февраль 2008-2009) " xfId="379"/>
    <cellStyle name="_Euro" xfId="380"/>
    <cellStyle name="_Euro_050128 - Verdi LBO Model_Invt Grade v2" xfId="381"/>
    <cellStyle name="_Euro_050128 - Verdi LBO Model_Invt Grade v2_факторный анализ (февраль 2008-2009) " xfId="382"/>
    <cellStyle name="_Euro_TOY SB" xfId="383"/>
    <cellStyle name="_Euro_TOY SB_факторный анализ (февраль 2008-2009) " xfId="384"/>
    <cellStyle name="_Euro_факторный анализ (февраль 2008-2009) " xfId="385"/>
    <cellStyle name="_Heading" xfId="386"/>
    <cellStyle name="_Heading_050128 - Verdi LBO Model_Invt Grade v2" xfId="387"/>
    <cellStyle name="_Heading_Credit Analysis" xfId="388"/>
    <cellStyle name="_Heading_Credit Analysis_факторный анализ (февраль 2008-2009) " xfId="389"/>
    <cellStyle name="_Heading_Operating model Van Gogh v3" xfId="390"/>
    <cellStyle name="_Heading_Operating model Van Gogh v3_факторный анализ (февраль 2008-2009) " xfId="391"/>
    <cellStyle name="_Heading_PIA_Van Gogh Analysis_Final" xfId="392"/>
    <cellStyle name="_Heading_PIA_Van Gogh Analysis_Final_факторный анализ (февраль 2008-2009) " xfId="393"/>
    <cellStyle name="_Heading_prestemp" xfId="394"/>
    <cellStyle name="_Heading_prestemp_факторный анализ (февраль 2008-2009) " xfId="395"/>
    <cellStyle name="_Heading_Prix de l'OCEANE" xfId="396"/>
    <cellStyle name="_Heading_Prix de l'OCEANE_факторный анализ (февраль 2008-2009) " xfId="397"/>
    <cellStyle name="_Heading_Sheet1" xfId="398"/>
    <cellStyle name="_Heading_TOY SB" xfId="399"/>
    <cellStyle name="_Heading_Van Gogh Short LBO Model" xfId="400"/>
    <cellStyle name="_Heading_факторный анализ (февраль 2008-2009) " xfId="401"/>
    <cellStyle name="_Highlight" xfId="402"/>
    <cellStyle name="_KPN Fixed" xfId="403"/>
    <cellStyle name="_Multiple" xfId="404"/>
    <cellStyle name="_Multiple_0.2_Marionnaud_DCF_March2002" xfId="405"/>
    <cellStyle name="_Multiple_0.2_Marionnaud_DCF_March2002_факторный анализ (февраль 2008-2009) " xfId="406"/>
    <cellStyle name="_Multiple_050128 - Verdi LBO Model_Invt Grade v2" xfId="407"/>
    <cellStyle name="_Multiple_050128 - Verdi LBO Model_Invt Grade v2_факторный анализ (февраль 2008-2009) " xfId="408"/>
    <cellStyle name="_Multiple_07 Model Alcatel OFD Sept-03" xfId="409"/>
    <cellStyle name="_Multiple_07 Model Alcatel OFD Sept-03_факторный анализ (февраль 2008-2009) " xfId="410"/>
    <cellStyle name="_Multiple_Accretion_Dilution_June21" xfId="411"/>
    <cellStyle name="_Multiple_Accretion_Dilution_June21_факторный анализ (февраль 2008-2009) " xfId="412"/>
    <cellStyle name="_Multiple_Accretion_Management_19Sep" xfId="413"/>
    <cellStyle name="_Multiple_Accretion_Management_19Sep_факторный анализ (февраль 2008-2009) " xfId="414"/>
    <cellStyle name="_Multiple_Accretion_Management_21Aug.2" xfId="415"/>
    <cellStyle name="_Multiple_Accretion_Management_21Aug.2_факторный анализ (февраль 2008-2009) " xfId="416"/>
    <cellStyle name="_Multiple_Accretion_Management_Sep1" xfId="417"/>
    <cellStyle name="_Multiple_Accretion_Management_Sep1_факторный анализ (февраль 2008-2009) " xfId="418"/>
    <cellStyle name="_Multiple_AVP" xfId="419"/>
    <cellStyle name="_Multiple_AVP_факторный анализ (февраль 2008-2009) " xfId="420"/>
    <cellStyle name="_Multiple_Book1" xfId="421"/>
    <cellStyle name="_Multiple_Book1_факторный анализ (февраль 2008-2009) " xfId="422"/>
    <cellStyle name="_Multiple_Book21" xfId="423"/>
    <cellStyle name="_Multiple_Book21_факторный анализ (февраль 2008-2009) " xfId="424"/>
    <cellStyle name="_Multiple_Canda DCF_Broker Numbers_Sep1" xfId="425"/>
    <cellStyle name="_Multiple_Canda DCF_Broker Numbers_Sep1_факторный анализ (февраль 2008-2009) " xfId="426"/>
    <cellStyle name="_Multiple_Casto DCF_Brokers_June22" xfId="427"/>
    <cellStyle name="_Multiple_Casto DCF_Brokers_June22_факторный анализ (февраль 2008-2009) " xfId="428"/>
    <cellStyle name="_Multiple_Casto DCF_June22" xfId="429"/>
    <cellStyle name="_Multiple_Casto DCF_June22_факторный анализ (февраль 2008-2009) " xfId="430"/>
    <cellStyle name="_Multiple_Comdot - gStyle Excel Slides" xfId="431"/>
    <cellStyle name="_Multiple_Comdot - gStyle Excel Slides_факторный анализ (февраль 2008-2009) " xfId="432"/>
    <cellStyle name="_Multiple_Comdot LBO Short Form - v3" xfId="433"/>
    <cellStyle name="_Multiple_Comdot LBO Short Form - v3_факторный анализ (февраль 2008-2009) " xfId="434"/>
    <cellStyle name="_Multiple_Continental DCF v6.0" xfId="435"/>
    <cellStyle name="_Multiple_Continental DCF v6.0_факторный анализ (февраль 2008-2009) " xfId="436"/>
    <cellStyle name="_Multiple_Contribution Analysis_Brokers_Sep2" xfId="437"/>
    <cellStyle name="_Multiple_Contribution Analysis_Brokers_Sep2_факторный анализ (февраль 2008-2009) " xfId="438"/>
    <cellStyle name="_Multiple_Contribution Analysis_Brokers_Sep6" xfId="439"/>
    <cellStyle name="_Multiple_Contribution Analysis_Brokers_Sep6_факторный анализ (февраль 2008-2009) " xfId="440"/>
    <cellStyle name="_Multiple_contribution_analysis" xfId="441"/>
    <cellStyle name="_Multiple_contribution_analysis(1)" xfId="442"/>
    <cellStyle name="_Multiple_contribution_analysis_model" xfId="443"/>
    <cellStyle name="_Multiple_Credit Analysis" xfId="444"/>
    <cellStyle name="_Multiple_Credit Analysis_факторный анализ (февраль 2008-2009) " xfId="445"/>
    <cellStyle name="_Multiple_Data S&amp;T Acquisition charts" xfId="446"/>
    <cellStyle name="_Multiple_Data S&amp;T Acquisition charts_факторный анализ (февраль 2008-2009) " xfId="447"/>
    <cellStyle name="_Multiple_dcf" xfId="448"/>
    <cellStyle name="_Multiple_DCF - July 2, 2001" xfId="449"/>
    <cellStyle name="_Multiple_DCF - July 2, 2001_факторный анализ (февраль 2008-2009) " xfId="450"/>
    <cellStyle name="_Multiple_dcf_факторный анализ (февраль 2008-2009) " xfId="451"/>
    <cellStyle name="_Multiple_Deal Comp Luxury_May30" xfId="452"/>
    <cellStyle name="_Multiple_Deal Comp Luxury_May30_факторный анализ (февраль 2008-2009) " xfId="453"/>
    <cellStyle name="_Multiple_Financials &amp; Valuation v16 Indigo" xfId="454"/>
    <cellStyle name="_Multiple_Financials &amp; Valuation v16 Indigo_факторный анализ (февраль 2008-2009) " xfId="455"/>
    <cellStyle name="_Multiple_LBO (Post IM)" xfId="456"/>
    <cellStyle name="_Multiple_LBO (Post IM)_факторный анализ (февраль 2008-2009) " xfId="457"/>
    <cellStyle name="_Multiple_March 24- BIG .." xfId="458"/>
    <cellStyle name="_Multiple_March 24- BIG .._факторный анализ (февраль 2008-2009) " xfId="459"/>
    <cellStyle name="_Multiple_Marionnaud DCF Sept-03" xfId="460"/>
    <cellStyle name="_Multiple_Marionnaud DCF Sept-03_факторный анализ (февраль 2008-2009) " xfId="461"/>
    <cellStyle name="_Multiple_Marionnaud Model_15April" xfId="462"/>
    <cellStyle name="_Multiple_Marionnaud Model_15April_факторный анализ (февраль 2008-2009) " xfId="463"/>
    <cellStyle name="_Multiple_Marionnaud__DCF_Feb2002" xfId="464"/>
    <cellStyle name="_Multiple_Marionnaud__DCF_Feb2002_факторный анализ (февраль 2008-2009) " xfId="465"/>
    <cellStyle name="_Multiple_NKF_HomeDepot_2Aug" xfId="466"/>
    <cellStyle name="_Multiple_NKF_HomeDepot_2Aug_факторный анализ (февраль 2008-2009) " xfId="467"/>
    <cellStyle name="_Multiple_Options_Converts" xfId="468"/>
    <cellStyle name="_Multiple_Options_Converts_факторный анализ (февраль 2008-2009) " xfId="469"/>
    <cellStyle name="_Multiple_PIA_Van Gogh Analysis_Final" xfId="470"/>
    <cellStyle name="_Multiple_PIA_Van Gogh Analysis_Final_факторный анализ (февраль 2008-2009) " xfId="471"/>
    <cellStyle name="_Multiple_Prix de l'OCEANE" xfId="472"/>
    <cellStyle name="_Multiple_Prix de l'OCEANE_факторный анализ (февраль 2008-2009) " xfId="473"/>
    <cellStyle name="_Multiple_Projections Difference" xfId="474"/>
    <cellStyle name="_Multiple_Projections Difference_факторный анализ (февраль 2008-2009) " xfId="475"/>
    <cellStyle name="_Multiple_Samsara Model_250501_v2" xfId="476"/>
    <cellStyle name="_Multiple_Samsara Model_250501_v2_факторный анализ (февраль 2008-2009) " xfId="477"/>
    <cellStyle name="_Multiple_Sensitivity analysis on synergies (amended)" xfId="478"/>
    <cellStyle name="_Multiple_Sensitivity analysis on synergies (amended)_факторный анализ (февраль 2008-2009) " xfId="479"/>
    <cellStyle name="_Multiple_Sheet1" xfId="480"/>
    <cellStyle name="_Multiple_Sheet1_факторный анализ (февраль 2008-2009) " xfId="481"/>
    <cellStyle name="_Multiple_TOY SB" xfId="482"/>
    <cellStyle name="_Multiple_TOY SB_факторный анализ (февраль 2008-2009) " xfId="483"/>
    <cellStyle name="_Multiple_факторный анализ (февраль 2008-2009) " xfId="484"/>
    <cellStyle name="_MultipleSpace" xfId="485"/>
    <cellStyle name="_MultipleSpace_0.2_Marionnaud_DCF_March2002" xfId="486"/>
    <cellStyle name="_MultipleSpace_0.2_Marionnaud_DCF_March2002_факторный анализ (февраль 2008-2009) " xfId="487"/>
    <cellStyle name="_MultipleSpace_050128 - Verdi LBO Model_Invt Grade v2" xfId="488"/>
    <cellStyle name="_MultipleSpace_050128 - Verdi LBO Model_Invt Grade v2_факторный анализ (февраль 2008-2009) " xfId="489"/>
    <cellStyle name="_MultipleSpace_07 Model Alcatel OFD Sept-03" xfId="490"/>
    <cellStyle name="_MultipleSpace_07 Model Alcatel OFD Sept-03_факторный анализ (февраль 2008-2009) " xfId="491"/>
    <cellStyle name="_MultipleSpace_Accretion_Dilution_June21" xfId="492"/>
    <cellStyle name="_MultipleSpace_Accretion_Dilution_June21_факторный анализ (февраль 2008-2009) " xfId="493"/>
    <cellStyle name="_MultipleSpace_Accretion_Management_19Sep" xfId="494"/>
    <cellStyle name="_MultipleSpace_Accretion_Management_19Sep_факторный анализ (февраль 2008-2009) " xfId="495"/>
    <cellStyle name="_MultipleSpace_Accretion_Management_21Aug.2" xfId="496"/>
    <cellStyle name="_MultipleSpace_Accretion_Management_21Aug.2_факторный анализ (февраль 2008-2009) " xfId="497"/>
    <cellStyle name="_MultipleSpace_Accretion_Management_Sep1" xfId="498"/>
    <cellStyle name="_MultipleSpace_Accretion_Management_Sep1_факторный анализ (февраль 2008-2009) " xfId="499"/>
    <cellStyle name="_MultipleSpace_AVP" xfId="500"/>
    <cellStyle name="_MultipleSpace_AVP_факторный анализ (февраль 2008-2009) " xfId="501"/>
    <cellStyle name="_MultipleSpace_Book1" xfId="502"/>
    <cellStyle name="_MultipleSpace_Book1_факторный анализ (февраль 2008-2009) " xfId="503"/>
    <cellStyle name="_MultipleSpace_Book21" xfId="504"/>
    <cellStyle name="_MultipleSpace_Book21_факторный анализ (февраль 2008-2009) " xfId="505"/>
    <cellStyle name="_MultipleSpace_boutros" xfId="506"/>
    <cellStyle name="_MultipleSpace_boutros_факторный анализ (февраль 2008-2009) " xfId="507"/>
    <cellStyle name="_MultipleSpace_Canda DCF_Broker Numbers_Sep1" xfId="508"/>
    <cellStyle name="_MultipleSpace_Canda DCF_Broker Numbers_Sep1_факторный анализ (февраль 2008-2009) " xfId="509"/>
    <cellStyle name="_MultipleSpace_Casto DCF_Brokers_June22" xfId="510"/>
    <cellStyle name="_MultipleSpace_Casto DCF_Brokers_June22_факторный анализ (февраль 2008-2009) " xfId="511"/>
    <cellStyle name="_MultipleSpace_Casto DCF_June22" xfId="512"/>
    <cellStyle name="_MultipleSpace_Casto DCF_June22_факторный анализ (февраль 2008-2009) " xfId="513"/>
    <cellStyle name="_MultipleSpace_Comdot - gStyle Excel Slides" xfId="514"/>
    <cellStyle name="_MultipleSpace_Comdot - gStyle Excel Slides_факторный анализ (февраль 2008-2009) " xfId="515"/>
    <cellStyle name="_MultipleSpace_Continental DCF v6.0" xfId="516"/>
    <cellStyle name="_MultipleSpace_Continental DCF v6.0_факторный анализ (февраль 2008-2009) " xfId="517"/>
    <cellStyle name="_MultipleSpace_Contribution Analysis_Brokers_Sep2" xfId="518"/>
    <cellStyle name="_MultipleSpace_Contribution Analysis_Brokers_Sep2_факторный анализ (февраль 2008-2009) " xfId="519"/>
    <cellStyle name="_MultipleSpace_Contribution Analysis_Brokers_Sep6" xfId="520"/>
    <cellStyle name="_MultipleSpace_Contribution Analysis_Brokers_Sep6_факторный анализ (февраль 2008-2009) " xfId="521"/>
    <cellStyle name="_MultipleSpace_contribution_analysis" xfId="522"/>
    <cellStyle name="_MultipleSpace_contribution_analysis(1)" xfId="523"/>
    <cellStyle name="_MultipleSpace_contribution_analysis_model" xfId="524"/>
    <cellStyle name="_MultipleSpace_Credit Analysis" xfId="525"/>
    <cellStyle name="_MultipleSpace_Credit Analysis_факторный анализ (февраль 2008-2009) " xfId="526"/>
    <cellStyle name="_MultipleSpace_CSC 032400" xfId="527"/>
    <cellStyle name="_MultipleSpace_CSC 032400_факторный анализ (февраль 2008-2009) " xfId="528"/>
    <cellStyle name="_MultipleSpace_CSC_kkr_3_7_00" xfId="529"/>
    <cellStyle name="_MultipleSpace_CSC_kkr_3_7_00_факторный анализ (февраль 2008-2009) " xfId="530"/>
    <cellStyle name="_MultipleSpace_Data S&amp;T Acquisition charts" xfId="531"/>
    <cellStyle name="_MultipleSpace_Data S&amp;T Acquisition charts_факторный анализ (февраль 2008-2009) " xfId="532"/>
    <cellStyle name="_MultipleSpace_dcf" xfId="533"/>
    <cellStyle name="_MultipleSpace_DCF - July 2, 2001" xfId="534"/>
    <cellStyle name="_MultipleSpace_DCF - July 2, 2001_факторный анализ (февраль 2008-2009) " xfId="535"/>
    <cellStyle name="_MultipleSpace_dcf_факторный анализ (февраль 2008-2009) " xfId="536"/>
    <cellStyle name="_MultipleSpace_DCF-Synergies2" xfId="537"/>
    <cellStyle name="_MultipleSpace_DCF-Synergies2_факторный анализ (февраль 2008-2009) " xfId="538"/>
    <cellStyle name="_MultipleSpace_Deal Comp Luxury_May30" xfId="539"/>
    <cellStyle name="_MultipleSpace_Deal Comp Luxury_May30_факторный анализ (февраль 2008-2009) " xfId="540"/>
    <cellStyle name="_MultipleSpace_exhange_ratio_calculation" xfId="541"/>
    <cellStyle name="_MultipleSpace_exhange_ratio_calculation_факторный анализ (февраль 2008-2009) " xfId="542"/>
    <cellStyle name="_MultipleSpace_Financials &amp; Valuation v16 Indigo" xfId="543"/>
    <cellStyle name="_MultipleSpace_Financials &amp; Valuation v16 Indigo_факторный анализ (февраль 2008-2009) " xfId="544"/>
    <cellStyle name="_MultipleSpace_Kooper_Star_Merger Analysis_v5" xfId="545"/>
    <cellStyle name="_MultipleSpace_Kooper_Star_Merger Analysis_v5_факторный анализ (февраль 2008-2009) " xfId="546"/>
    <cellStyle name="_MultipleSpace_Kooper_Star_Merger Analysis_v6" xfId="547"/>
    <cellStyle name="_MultipleSpace_Kooper_Star_Merger Analysis_v6_факторный анализ (февраль 2008-2009) " xfId="548"/>
    <cellStyle name="_MultipleSpace_Kooper_Star_Merger Plan 1.10.00" xfId="549"/>
    <cellStyle name="_MultipleSpace_Kooper_Star_Merger Plan 1.10.00_факторный анализ (февраль 2008-2009) " xfId="550"/>
    <cellStyle name="_MultipleSpace_KooperStar_Edgar_Burst_Brix_Merger Analysis_4" xfId="551"/>
    <cellStyle name="_MultipleSpace_KooperStar_Edgar_Burst_Brix_Merger Analysis_4_факторный анализ (февраль 2008-2009) " xfId="552"/>
    <cellStyle name="_MultipleSpace_LBO (Post IM)" xfId="553"/>
    <cellStyle name="_MultipleSpace_LBO (Post IM)_факторный анализ (февраль 2008-2009) " xfId="554"/>
    <cellStyle name="_MultipleSpace_Leaders CSC 1-7-00" xfId="555"/>
    <cellStyle name="_MultipleSpace_Leaders CSC 1-7-00_факторный анализ (февраль 2008-2009) " xfId="556"/>
    <cellStyle name="_MultipleSpace_March 24- BIG .." xfId="557"/>
    <cellStyle name="_MultipleSpace_March 24- BIG .._факторный анализ (февраль 2008-2009) " xfId="558"/>
    <cellStyle name="_MultipleSpace_Marionnaud DCF Sept-03" xfId="559"/>
    <cellStyle name="_MultipleSpace_Marionnaud DCF Sept-03_факторный анализ (февраль 2008-2009) " xfId="560"/>
    <cellStyle name="_MultipleSpace_Marionnaud Model_15April" xfId="561"/>
    <cellStyle name="_MultipleSpace_Marionnaud Model_15April_факторный анализ (февраль 2008-2009) " xfId="562"/>
    <cellStyle name="_MultipleSpace_Marionnaud__DCF_Feb2002" xfId="563"/>
    <cellStyle name="_MultipleSpace_Marionnaud__DCF_Feb2002_факторный анализ (февраль 2008-2009) " xfId="564"/>
    <cellStyle name="_MultipleSpace_Merger_Plans_050900" xfId="565"/>
    <cellStyle name="_MultipleSpace_Merger_Plans_050900_факторный анализ (февраль 2008-2009) " xfId="566"/>
    <cellStyle name="_MultipleSpace_NKF_HomeDepot_2Aug" xfId="567"/>
    <cellStyle name="_MultipleSpace_NKF_HomeDepot_2Aug_факторный анализ (февраль 2008-2009) " xfId="568"/>
    <cellStyle name="_MultipleSpace_Nokia data" xfId="569"/>
    <cellStyle name="_MultipleSpace_Nokia data_факторный анализ (февраль 2008-2009) " xfId="570"/>
    <cellStyle name="_MultipleSpace_Options_Converts" xfId="571"/>
    <cellStyle name="_MultipleSpace_Options_Converts_факторный анализ (февраль 2008-2009) " xfId="572"/>
    <cellStyle name="_MultipleSpace_PeopleSoft_Merger_3" xfId="573"/>
    <cellStyle name="_MultipleSpace_PeopleSoft_Merger_3_факторный анализ (февраль 2008-2009) " xfId="574"/>
    <cellStyle name="_MultipleSpace_PIA_Van Gogh Analysis_Final" xfId="575"/>
    <cellStyle name="_MultipleSpace_PIA_Van Gogh Analysis_Final_факторный анализ (февраль 2008-2009) " xfId="576"/>
    <cellStyle name="_MultipleSpace_price_history_data_tibx" xfId="577"/>
    <cellStyle name="_MultipleSpace_price_history_data_tibx_факторный анализ (февраль 2008-2009) " xfId="578"/>
    <cellStyle name="_MultipleSpace_Prix de l'OCEANE" xfId="579"/>
    <cellStyle name="_MultipleSpace_Prix de l'OCEANE_факторный анализ (февраль 2008-2009) " xfId="580"/>
    <cellStyle name="_MultipleSpace_Projections Difference" xfId="581"/>
    <cellStyle name="_MultipleSpace_Projections Difference_факторный анализ (февраль 2008-2009) " xfId="582"/>
    <cellStyle name="_MultipleSpace_rider 1" xfId="583"/>
    <cellStyle name="_MultipleSpace_rider 1_факторный анализ (февраль 2008-2009) " xfId="584"/>
    <cellStyle name="_MultipleSpace_Samsara Model_250501_v2" xfId="585"/>
    <cellStyle name="_MultipleSpace_Samsara Model_250501_v2_факторный анализ (февраль 2008-2009) " xfId="586"/>
    <cellStyle name="_MultipleSpace_Sensitivity analysis on synergies (amended)" xfId="587"/>
    <cellStyle name="_MultipleSpace_Sensitivity analysis on synergies (amended)_факторный анализ (февраль 2008-2009) " xfId="588"/>
    <cellStyle name="_MultipleSpace_Sheet1" xfId="589"/>
    <cellStyle name="_MultipleSpace_Sheet1_факторный анализ (февраль 2008-2009) " xfId="590"/>
    <cellStyle name="_MultipleSpace_Summary Financials" xfId="591"/>
    <cellStyle name="_MultipleSpace_Summary Financials_факторный анализ (февраль 2008-2009) " xfId="592"/>
    <cellStyle name="_MultipleSpace_Synergies" xfId="593"/>
    <cellStyle name="_MultipleSpace_Synergies Template" xfId="594"/>
    <cellStyle name="_MultipleSpace_Synergies Template_факторный анализ (февраль 2008-2009) " xfId="595"/>
    <cellStyle name="_MultipleSpace_Synergies_факторный анализ (февраль 2008-2009) " xfId="596"/>
    <cellStyle name="_MultipleSpace_TOY SB" xfId="597"/>
    <cellStyle name="_MultipleSpace_TOY SB_факторный анализ (февраль 2008-2009) " xfId="598"/>
    <cellStyle name="_MultipleSpace_v2000 SILK3.PLT" xfId="599"/>
    <cellStyle name="_MultipleSpace_v2000 SILK3.PLT_факторный анализ (февраль 2008-2009) " xfId="600"/>
    <cellStyle name="_MultipleSpace_WACC Analysis" xfId="601"/>
    <cellStyle name="_MultipleSpace_WACC Analysis_факторный анализ (февраль 2008-2009) " xfId="602"/>
    <cellStyle name="_MultipleSpace_xratio epny silk graph.PLT" xfId="603"/>
    <cellStyle name="_MultipleSpace_xratio epny silk graph.PLT_факторный анализ (февраль 2008-2009) " xfId="604"/>
    <cellStyle name="_MultipleSpace_факторный анализ (февраль 2008-2009) " xfId="605"/>
    <cellStyle name="_Percent" xfId="606"/>
    <cellStyle name="_Percent_01 AVP Alcatel OFD" xfId="607"/>
    <cellStyle name="_Percent_01 AVP Alcatel OFD_факторный анализ (февраль 2008-2009) " xfId="608"/>
    <cellStyle name="_Percent_050128 - Verdi LBO Model_Invt Grade v2" xfId="609"/>
    <cellStyle name="_Percent_050128 - Verdi LBO Model_Invt Grade v2_факторный анализ (февраль 2008-2009) " xfId="610"/>
    <cellStyle name="_percent_07 Model Alcatel OFD Sept-03" xfId="611"/>
    <cellStyle name="_Percent_Accretion_Dilution_June21" xfId="612"/>
    <cellStyle name="_Percent_Accretion_Dilution_June21_факторный анализ (февраль 2008-2009) " xfId="613"/>
    <cellStyle name="_Percent_Accretion_Management_19Sep" xfId="614"/>
    <cellStyle name="_Percent_Accretion_Management_19Sep_факторный анализ (февраль 2008-2009) " xfId="615"/>
    <cellStyle name="_Percent_Accretion_Management_21Aug.2" xfId="616"/>
    <cellStyle name="_Percent_Accretion_Management_21Aug.2_факторный анализ (февраль 2008-2009) " xfId="617"/>
    <cellStyle name="_Percent_Accretion_Management_Sep1" xfId="618"/>
    <cellStyle name="_Percent_Accretion_Management_Sep1_факторный анализ (февраль 2008-2009) " xfId="619"/>
    <cellStyle name="_Percent_AVP" xfId="620"/>
    <cellStyle name="_Percent_AVP_факторный анализ (февраль 2008-2009) " xfId="621"/>
    <cellStyle name="_Percent_Book1" xfId="622"/>
    <cellStyle name="_Percent_Book1_факторный анализ (февраль 2008-2009) " xfId="623"/>
    <cellStyle name="_Percent_Book21" xfId="624"/>
    <cellStyle name="_Percent_Book21_факторный анализ (февраль 2008-2009) " xfId="625"/>
    <cellStyle name="_Percent_Canda DCF_Broker Numbers_Sep1" xfId="626"/>
    <cellStyle name="_Percent_Canda DCF_Broker Numbers_Sep1_факторный анализ (февраль 2008-2009) " xfId="627"/>
    <cellStyle name="_Percent_Casto DCF_Brokers_June22" xfId="628"/>
    <cellStyle name="_Percent_Casto DCF_Brokers_June22_факторный анализ (февраль 2008-2009) " xfId="629"/>
    <cellStyle name="_Percent_Casto_Broker Forecasts_Sept17" xfId="630"/>
    <cellStyle name="_Percent_Casto_Broker Forecasts_Sept17_факторный анализ (февраль 2008-2009) " xfId="631"/>
    <cellStyle name="_Percent_Comdot - gStyle Excel Slides" xfId="632"/>
    <cellStyle name="_Percent_Comdot - gStyle Excel Slides_факторный анализ (февраль 2008-2009) " xfId="633"/>
    <cellStyle name="_Percent_Comdot LBO Short Form - v3" xfId="634"/>
    <cellStyle name="_Percent_Comdot LBO Short Form - v3_факторный анализ (февраль 2008-2009) " xfId="635"/>
    <cellStyle name="_Percent_Continental DCF v6.0" xfId="636"/>
    <cellStyle name="_Percent_Continental DCF v6.0_факторный анализ (февраль 2008-2009) " xfId="637"/>
    <cellStyle name="_Percent_Contribution Analysis_Brokers_Sep2" xfId="638"/>
    <cellStyle name="_Percent_Contribution Analysis_Brokers_Sep2_факторный анализ (февраль 2008-2009) " xfId="639"/>
    <cellStyle name="_Percent_Contribution Analysis_Brokers_Sep6" xfId="640"/>
    <cellStyle name="_Percent_Contribution Analysis_Brokers_Sep6_факторный анализ (февраль 2008-2009) " xfId="641"/>
    <cellStyle name="_Percent_contribution_analysis" xfId="642"/>
    <cellStyle name="_Percent_contribution_analysis(1)" xfId="643"/>
    <cellStyle name="_Percent_contribution_analysis_model" xfId="644"/>
    <cellStyle name="_Percent_DCF - July 2, 2001" xfId="645"/>
    <cellStyle name="_Percent_DCF - July 2, 2001_факторный анализ (февраль 2008-2009) " xfId="646"/>
    <cellStyle name="_Percent_Deal Comp Luxury_May30" xfId="647"/>
    <cellStyle name="_Percent_Deal Comp Luxury_May30_факторный анализ (февраль 2008-2009) " xfId="648"/>
    <cellStyle name="_Percent_Koala_Broker Forecasts_Sept17" xfId="649"/>
    <cellStyle name="_Percent_Koala_Broker Forecasts_Sept17_факторный анализ (февраль 2008-2009) " xfId="650"/>
    <cellStyle name="_Percent_March 24- BIG .." xfId="651"/>
    <cellStyle name="_Percent_March 24- BIG .._факторный анализ (февраль 2008-2009) " xfId="652"/>
    <cellStyle name="_Percent_NKF_HomeDepot_2Aug" xfId="653"/>
    <cellStyle name="_Percent_NKF_HomeDepot_2Aug_факторный анализ (февраль 2008-2009) " xfId="654"/>
    <cellStyle name="_Percent_Projections Difference" xfId="655"/>
    <cellStyle name="_Percent_Projections Difference_факторный анализ (февраль 2008-2009) " xfId="656"/>
    <cellStyle name="_Percent_Samsara Model_250501_v2" xfId="657"/>
    <cellStyle name="_Percent_Samsara Model_250501_v2_факторный анализ (февраль 2008-2009) " xfId="658"/>
    <cellStyle name="_Percent_Sensitivity analysis on synergies (amended)" xfId="659"/>
    <cellStyle name="_Percent_Sensitivity analysis on synergies (amended)_факторный анализ (февраль 2008-2009) " xfId="660"/>
    <cellStyle name="_Percent_TOY SB" xfId="661"/>
    <cellStyle name="_Percent_TOY SB_факторный анализ (февраль 2008-2009) " xfId="662"/>
    <cellStyle name="_Percent_факторный анализ (февраль 2008-2009) " xfId="663"/>
    <cellStyle name="_PercentSpace" xfId="664"/>
    <cellStyle name="_PercentSpace_050128 - Verdi LBO Model_Invt Grade v2" xfId="665"/>
    <cellStyle name="_PercentSpace_050128 - Verdi LBO Model_Invt Grade v2_факторный анализ (февраль 2008-2009) " xfId="666"/>
    <cellStyle name="_PercentSpace_Accretion_Dilution_June21" xfId="667"/>
    <cellStyle name="_PercentSpace_Accretion_Dilution_June21_факторный анализ (февраль 2008-2009) " xfId="668"/>
    <cellStyle name="_PercentSpace_Accretion_Management_19Sep" xfId="669"/>
    <cellStyle name="_PercentSpace_Accretion_Management_19Sep_факторный анализ (февраль 2008-2009) " xfId="670"/>
    <cellStyle name="_PercentSpace_Accretion_Management_21Aug.2" xfId="671"/>
    <cellStyle name="_PercentSpace_Accretion_Management_21Aug.2_факторный анализ (февраль 2008-2009) " xfId="672"/>
    <cellStyle name="_PercentSpace_Accretion_Management_Sep1" xfId="673"/>
    <cellStyle name="_PercentSpace_Accretion_Management_Sep1_факторный анализ (февраль 2008-2009) " xfId="674"/>
    <cellStyle name="_PercentSpace_AVP" xfId="675"/>
    <cellStyle name="_PercentSpace_AVP_факторный анализ (февраль 2008-2009) " xfId="676"/>
    <cellStyle name="_PercentSpace_Book1" xfId="677"/>
    <cellStyle name="_PercentSpace_Book1_факторный анализ (февраль 2008-2009) " xfId="678"/>
    <cellStyle name="_PercentSpace_Book21" xfId="679"/>
    <cellStyle name="_PercentSpace_Book21_факторный анализ (февраль 2008-2009) " xfId="680"/>
    <cellStyle name="_PercentSpace_boutros" xfId="681"/>
    <cellStyle name="_PercentSpace_boutros_факторный анализ (февраль 2008-2009) " xfId="682"/>
    <cellStyle name="_PercentSpace_Canda DCF_Broker Numbers_Sep1" xfId="683"/>
    <cellStyle name="_PercentSpace_Canda DCF_Broker Numbers_Sep1_факторный анализ (февраль 2008-2009) " xfId="684"/>
    <cellStyle name="_PercentSpace_Casto DCF_Brokers_June22" xfId="685"/>
    <cellStyle name="_PercentSpace_Casto DCF_Brokers_June22_факторный анализ (февраль 2008-2009) " xfId="686"/>
    <cellStyle name="_PercentSpace_Casto_Broker Forecasts_Sept17" xfId="687"/>
    <cellStyle name="_PercentSpace_Casto_Broker Forecasts_Sept17_факторный анализ (февраль 2008-2009) " xfId="688"/>
    <cellStyle name="_PercentSpace_Comdot - gStyle Excel Slides" xfId="689"/>
    <cellStyle name="_PercentSpace_Comdot - gStyle Excel Slides_факторный анализ (февраль 2008-2009) " xfId="690"/>
    <cellStyle name="_PercentSpace_Comdot LBO Short Form - v3" xfId="691"/>
    <cellStyle name="_PercentSpace_Comdot LBO Short Form - v3_факторный анализ (февраль 2008-2009) " xfId="692"/>
    <cellStyle name="_PercentSpace_Continental DCF v6.0" xfId="693"/>
    <cellStyle name="_PercentSpace_Continental DCF v6.0_факторный анализ (февраль 2008-2009) " xfId="694"/>
    <cellStyle name="_PercentSpace_Contribution Analysis_Brokers_Sep2" xfId="695"/>
    <cellStyle name="_PercentSpace_Contribution Analysis_Brokers_Sep2_факторный анализ (февраль 2008-2009) " xfId="696"/>
    <cellStyle name="_PercentSpace_Contribution Analysis_Brokers_Sep6" xfId="697"/>
    <cellStyle name="_PercentSpace_Contribution Analysis_Brokers_Sep6_факторный анализ (февраль 2008-2009) " xfId="698"/>
    <cellStyle name="_PercentSpace_contribution_analysis" xfId="699"/>
    <cellStyle name="_PercentSpace_contribution_analysis(1)" xfId="700"/>
    <cellStyle name="_PercentSpace_contribution_analysis_model" xfId="701"/>
    <cellStyle name="_PercentSpace_CSC 032400" xfId="702"/>
    <cellStyle name="_PercentSpace_CSC 032400_факторный анализ (февраль 2008-2009) " xfId="703"/>
    <cellStyle name="_PercentSpace_CSC_kkr_3_7_00" xfId="704"/>
    <cellStyle name="_PercentSpace_CSC_kkr_3_7_00_факторный анализ (февраль 2008-2009) " xfId="705"/>
    <cellStyle name="_PercentSpace_DCF - July 2, 2001" xfId="706"/>
    <cellStyle name="_PercentSpace_DCF - July 2, 2001_факторный анализ (февраль 2008-2009) " xfId="707"/>
    <cellStyle name="_PercentSpace_Deal Comp Luxury_May30" xfId="708"/>
    <cellStyle name="_PercentSpace_Deal Comp Luxury_May30_факторный анализ (февраль 2008-2009) " xfId="709"/>
    <cellStyle name="_PercentSpace_exhange_ratio_calculation" xfId="710"/>
    <cellStyle name="_PercentSpace_exhange_ratio_calculation_факторный анализ (февраль 2008-2009) " xfId="711"/>
    <cellStyle name="_PercentSpace_Koala_Broker Forecasts_Sept17" xfId="712"/>
    <cellStyle name="_PercentSpace_Koala_Broker Forecasts_Sept17_факторный анализ (февраль 2008-2009) " xfId="713"/>
    <cellStyle name="_PercentSpace_Kooper_Star_Merger Analysis_v5" xfId="714"/>
    <cellStyle name="_PercentSpace_Kooper_Star_Merger Analysis_v5_факторный анализ (февраль 2008-2009) " xfId="715"/>
    <cellStyle name="_PercentSpace_Kooper_Star_Merger Analysis_v6" xfId="716"/>
    <cellStyle name="_PercentSpace_Kooper_Star_Merger Analysis_v6_факторный анализ (февраль 2008-2009) " xfId="717"/>
    <cellStyle name="_PercentSpace_Kooper_Star_Merger Plan 1.10.00" xfId="718"/>
    <cellStyle name="_PercentSpace_Kooper_Star_Merger Plan 1.10.00_факторный анализ (февраль 2008-2009) " xfId="719"/>
    <cellStyle name="_PercentSpace_KooperStar_Edgar_Burst_Brix_Merger Analysis_4" xfId="720"/>
    <cellStyle name="_PercentSpace_KooperStar_Edgar_Burst_Brix_Merger Analysis_4_факторный анализ (февраль 2008-2009) " xfId="721"/>
    <cellStyle name="_PercentSpace_Leaders CSC 1-7-00" xfId="722"/>
    <cellStyle name="_PercentSpace_Leaders CSC 1-7-00_факторный анализ (февраль 2008-2009) " xfId="723"/>
    <cellStyle name="_PercentSpace_March 24- BIG .." xfId="724"/>
    <cellStyle name="_PercentSpace_March 24- BIG .._факторный анализ (февраль 2008-2009) " xfId="725"/>
    <cellStyle name="_PercentSpace_Merger_Plans_050900" xfId="726"/>
    <cellStyle name="_PercentSpace_Merger_Plans_050900_факторный анализ (февраль 2008-2009) " xfId="727"/>
    <cellStyle name="_PercentSpace_NKF_HomeDepot_2Aug" xfId="728"/>
    <cellStyle name="_PercentSpace_NKF_HomeDepot_2Aug_факторный анализ (февраль 2008-2009) " xfId="729"/>
    <cellStyle name="_PercentSpace_Nokia data" xfId="730"/>
    <cellStyle name="_PercentSpace_Nokia data_факторный анализ (февраль 2008-2009) " xfId="731"/>
    <cellStyle name="_PercentSpace_PeopleSoft_Merger_3" xfId="732"/>
    <cellStyle name="_PercentSpace_PeopleSoft_Merger_3_факторный анализ (февраль 2008-2009) " xfId="733"/>
    <cellStyle name="_PercentSpace_price_history_data_tibx" xfId="734"/>
    <cellStyle name="_PercentSpace_price_history_data_tibx_факторный анализ (февраль 2008-2009) " xfId="735"/>
    <cellStyle name="_PercentSpace_Projections Difference" xfId="736"/>
    <cellStyle name="_PercentSpace_Projections Difference_факторный анализ (февраль 2008-2009) " xfId="737"/>
    <cellStyle name="_PercentSpace_rider 1" xfId="738"/>
    <cellStyle name="_PercentSpace_rider 1_факторный анализ (февраль 2008-2009) " xfId="739"/>
    <cellStyle name="_PercentSpace_Samsara Model_250501_v2" xfId="740"/>
    <cellStyle name="_PercentSpace_Samsara Model_250501_v2_факторный анализ (февраль 2008-2009) " xfId="741"/>
    <cellStyle name="_PercentSpace_Sensitivity analysis on synergies (amended)" xfId="742"/>
    <cellStyle name="_PercentSpace_Sensitivity analysis on synergies (amended)_факторный анализ (февраль 2008-2009) " xfId="743"/>
    <cellStyle name="_PercentSpace_Summary Financials" xfId="744"/>
    <cellStyle name="_PercentSpace_Summary Financials_факторный анализ (февраль 2008-2009) " xfId="745"/>
    <cellStyle name="_PercentSpace_Synergies" xfId="746"/>
    <cellStyle name="_PercentSpace_Synergies Template" xfId="747"/>
    <cellStyle name="_PercentSpace_Synergies Template_факторный анализ (февраль 2008-2009) " xfId="748"/>
    <cellStyle name="_PercentSpace_Synergies_факторный анализ (февраль 2008-2009) " xfId="749"/>
    <cellStyle name="_PercentSpace_TOY SB" xfId="750"/>
    <cellStyle name="_PercentSpace_TOY SB_факторный анализ (февраль 2008-2009) " xfId="751"/>
    <cellStyle name="_PercentSpace_v2000 SILK3.PLT" xfId="752"/>
    <cellStyle name="_PercentSpace_v2000 SILK3.PLT_факторный анализ (февраль 2008-2009) " xfId="753"/>
    <cellStyle name="_PercentSpace_xratio epny silk graph.PLT" xfId="754"/>
    <cellStyle name="_PercentSpace_xratio epny silk graph.PLT_факторный анализ (февраль 2008-2009) " xfId="755"/>
    <cellStyle name="_PercentSpace_факторный анализ (февраль 2008-2009) " xfId="756"/>
    <cellStyle name="_source" xfId="757"/>
    <cellStyle name="_SubHeading" xfId="758"/>
    <cellStyle name="_SubHeading_050128 - Verdi LBO Model_Invt Grade v2" xfId="759"/>
    <cellStyle name="_SubHeading_07 Model Alcatel OFD Sept-03" xfId="760"/>
    <cellStyle name="_SubHeading_beta rider" xfId="761"/>
    <cellStyle name="_SubHeading_carrefour sa carsons ownership" xfId="762"/>
    <cellStyle name="_SubHeading_Credit Analysis" xfId="763"/>
    <cellStyle name="_SubHeading_Credit Analysis_факторный анализ (февраль 2008-2009) " xfId="764"/>
    <cellStyle name="_SubHeading_Financials &amp; Valuation v16 Indigo" xfId="765"/>
    <cellStyle name="_SubHeading_Marionnaud DCF Sept-03" xfId="766"/>
    <cellStyle name="_SubHeading_Marionnaud Model_15April" xfId="767"/>
    <cellStyle name="_SubHeading_Operating model Van Gogh v3" xfId="768"/>
    <cellStyle name="_SubHeading_Operating model Van Gogh v3_факторный анализ (февраль 2008-2009) " xfId="769"/>
    <cellStyle name="_SubHeading_PIA_Van Gogh Analysis_Final" xfId="770"/>
    <cellStyle name="_SubHeading_PIA_Van Gogh Analysis_Final_факторный анализ (февраль 2008-2009) " xfId="771"/>
    <cellStyle name="_SubHeading_prestemp" xfId="772"/>
    <cellStyle name="_SubHeading_prestemp_0.2_Marionnaud_DCF_March2002" xfId="773"/>
    <cellStyle name="_SubHeading_prestemp_0.2_Marionnaud_DCF_March2002_факторный анализ (февраль 2008-2009) " xfId="774"/>
    <cellStyle name="_SubHeading_prestemp_07 Model Alcatel OFD Sept-03" xfId="775"/>
    <cellStyle name="_SubHeading_prestemp_07 Model Alcatel OFD Sept-03_факторный анализ (февраль 2008-2009) " xfId="776"/>
    <cellStyle name="_SubHeading_prestemp_1" xfId="777"/>
    <cellStyle name="_SubHeading_prestemp_1_факторный анализ (февраль 2008-2009) " xfId="778"/>
    <cellStyle name="_SubHeading_prestemp_Auchan at various prices" xfId="779"/>
    <cellStyle name="_SubHeading_prestemp_Auchan at various prices_факторный анализ (февраль 2008-2009) " xfId="780"/>
    <cellStyle name="_SubHeading_prestemp_Clean LBO Model_2003" xfId="781"/>
    <cellStyle name="_SubHeading_prestemp_Clean LBO Model_2003_факторный анализ (февраль 2008-2009) " xfId="782"/>
    <cellStyle name="_SubHeading_prestemp_CynthiasModel_Financials_22Feb" xfId="783"/>
    <cellStyle name="_SubHeading_prestemp_CynthiasModel_Financials_22Feb_факторный анализ (февраль 2008-2009) " xfId="784"/>
    <cellStyle name="_SubHeading_prestemp_DCF_Synergies_Rothschild_22June" xfId="785"/>
    <cellStyle name="_SubHeading_prestemp_Marionnaud DCF Sept-03" xfId="786"/>
    <cellStyle name="_SubHeading_prestemp_Marionnaud LBO Model_Mar2003" xfId="787"/>
    <cellStyle name="_SubHeading_prestemp_Marionnaud LBO Model_Mar2003_факторный анализ (февраль 2008-2009) " xfId="788"/>
    <cellStyle name="_SubHeading_prestemp_Marionnaud Model_15April" xfId="789"/>
    <cellStyle name="_SubHeading_prestemp_Model Template 14-nov-01" xfId="790"/>
    <cellStyle name="_SubHeading_prestemp_PIA_Van Gogh Analysis_Final" xfId="791"/>
    <cellStyle name="_SubHeading_prestemp_PIA_Van Gogh Analysis_Final_факторный анализ (февраль 2008-2009) " xfId="792"/>
    <cellStyle name="_SubHeading_Prix de l'OCEANE" xfId="793"/>
    <cellStyle name="_SubHeading_Prix de l'OCEANE_факторный анализ (февраль 2008-2009) " xfId="794"/>
    <cellStyle name="_SubHeading_Sensitivity analysis on synergies (amended)" xfId="795"/>
    <cellStyle name="_SubHeading_Sheet1" xfId="796"/>
    <cellStyle name="_SubHeading_TOY SB" xfId="797"/>
    <cellStyle name="_SubHeading_Van Gogh Short LBO Model" xfId="798"/>
    <cellStyle name="_SubHeading_факторный анализ (февраль 2008-2009) " xfId="799"/>
    <cellStyle name="_Table" xfId="800"/>
    <cellStyle name="_Table_050128 - Verdi LBO Model_Invt Grade v2" xfId="801"/>
    <cellStyle name="_Table_07 Model Alcatel OFD Sept-03" xfId="802"/>
    <cellStyle name="_Table_Accretion_Management_19Sep" xfId="803"/>
    <cellStyle name="_Table_Accretion_Management_21Aug.2" xfId="804"/>
    <cellStyle name="_Table_Accretion_Management_Sep1" xfId="805"/>
    <cellStyle name="_Table_Book21" xfId="806"/>
    <cellStyle name="_Table_Casto DCF_June22" xfId="807"/>
    <cellStyle name="_Table_Contribution Analysis_Brokers_Sep2" xfId="808"/>
    <cellStyle name="_Table_Contribution Analysis_Brokers_Sep6" xfId="809"/>
    <cellStyle name="_Table_Credit Analysis" xfId="810"/>
    <cellStyle name="_Table_Credit Analysis_факторный анализ (февраль 2008-2009) " xfId="811"/>
    <cellStyle name="_Table_Data S&amp;T Acquisition charts" xfId="812"/>
    <cellStyle name="_Table_DCF - July 2, 2001" xfId="813"/>
    <cellStyle name="_Table_Financials &amp; Valuation v16 Indigo" xfId="814"/>
    <cellStyle name="_Table_Marionnaud DCF Sept-03" xfId="815"/>
    <cellStyle name="_Table_Marionnaud Model_15April" xfId="816"/>
    <cellStyle name="_Table_NKF_HomeDepot_2Aug" xfId="817"/>
    <cellStyle name="_Table_Operating model Van Gogh v3" xfId="818"/>
    <cellStyle name="_Table_Operating model Van Gogh v3_факторный анализ (февраль 2008-2009) " xfId="819"/>
    <cellStyle name="_Table_Options_Converts" xfId="820"/>
    <cellStyle name="_Table_PIA_Van Gogh Analysis_Final" xfId="821"/>
    <cellStyle name="_Table_PIA_Van Gogh Analysis_Final_факторный анализ (февраль 2008-2009) " xfId="822"/>
    <cellStyle name="_Table_Prix de l'OCEANE" xfId="823"/>
    <cellStyle name="_Table_Prix de l'OCEANE_факторный анализ (февраль 2008-2009) " xfId="824"/>
    <cellStyle name="_Table_Sheet1" xfId="825"/>
    <cellStyle name="_Table_TOY SB" xfId="826"/>
    <cellStyle name="_Table_Van Gogh Short LBO Model" xfId="827"/>
    <cellStyle name="_Table_факторный анализ (февраль 2008-2009) " xfId="828"/>
    <cellStyle name="_TableHead" xfId="829"/>
    <cellStyle name="_TableHead_050128 - Verdi LBO Model_Invt Grade v2" xfId="830"/>
    <cellStyle name="_TableHead_Credit Analysis" xfId="831"/>
    <cellStyle name="_TableHead_Credit Analysis_факторный анализ (февраль 2008-2009) " xfId="832"/>
    <cellStyle name="_TableHead_Operating model Van Gogh v3" xfId="833"/>
    <cellStyle name="_TableHead_Operating model Van Gogh v3_факторный анализ (февраль 2008-2009) " xfId="834"/>
    <cellStyle name="_TableHead_PIA_Van Gogh Analysis_Final" xfId="835"/>
    <cellStyle name="_TableHead_PIA_Van Gogh Analysis_Final_факторный анализ (февраль 2008-2009) " xfId="836"/>
    <cellStyle name="_TableHead_Prix de l'OCEANE" xfId="837"/>
    <cellStyle name="_TableHead_Prix de l'OCEANE_факторный анализ (февраль 2008-2009) " xfId="838"/>
    <cellStyle name="_TableHead_Sheet1" xfId="839"/>
    <cellStyle name="_TableHead_TOY SB" xfId="840"/>
    <cellStyle name="_TableHead_Van Gogh Short LBO Model" xfId="841"/>
    <cellStyle name="_TableHead_факторный анализ (февраль 2008-2009) " xfId="842"/>
    <cellStyle name="_TableRowHead" xfId="843"/>
    <cellStyle name="_TableRowHead_050128 - Verdi LBO Model_Invt Grade v2" xfId="844"/>
    <cellStyle name="_TableRowHead_Credit Analysis" xfId="845"/>
    <cellStyle name="_TableRowHead_Credit Analysis_факторный анализ (февраль 2008-2009) " xfId="846"/>
    <cellStyle name="_TableRowHead_Operating model Van Gogh v3" xfId="847"/>
    <cellStyle name="_TableRowHead_Operating model Van Gogh v3_факторный анализ (февраль 2008-2009) " xfId="848"/>
    <cellStyle name="_TableRowHead_PIA_Van Gogh Analysis_Final" xfId="849"/>
    <cellStyle name="_TableRowHead_PIA_Van Gogh Analysis_Final_факторный анализ (февраль 2008-2009) " xfId="850"/>
    <cellStyle name="_TableRowHead_Prix de l'OCEANE" xfId="851"/>
    <cellStyle name="_TableRowHead_Prix de l'OCEANE_факторный анализ (февраль 2008-2009) " xfId="852"/>
    <cellStyle name="_TableRowHead_Sheet1" xfId="853"/>
    <cellStyle name="_TableRowHead_TOY SB" xfId="854"/>
    <cellStyle name="_TableRowHead_Van Gogh Short LBO Model" xfId="855"/>
    <cellStyle name="_TableRowHead_факторный анализ (февраль 2008-2009) " xfId="856"/>
    <cellStyle name="_TableSuperHead" xfId="857"/>
    <cellStyle name="_TableSuperHead_050128 - Verdi LBO Model_Invt Grade v2" xfId="858"/>
    <cellStyle name="_TableSuperHead_07 Model Alcatel OFD Sept-03" xfId="859"/>
    <cellStyle name="_TableSuperHead_Accretion_Management_19Sep" xfId="860"/>
    <cellStyle name="_TableSuperHead_Accretion_Management_21Aug.2" xfId="861"/>
    <cellStyle name="_TableSuperHead_Accretion_Management_Sep1" xfId="862"/>
    <cellStyle name="_TableSuperHead_Book21" xfId="863"/>
    <cellStyle name="_TableSuperHead_Casto DCF_June22" xfId="864"/>
    <cellStyle name="_TableSuperHead_Contribution Analysis_Brokers_Sep2" xfId="865"/>
    <cellStyle name="_TableSuperHead_Contribution Analysis_Brokers_Sep6" xfId="866"/>
    <cellStyle name="_TableSuperHead_Credit Analysis" xfId="867"/>
    <cellStyle name="_TableSuperHead_Credit Analysis_факторный анализ (февраль 2008-2009) " xfId="868"/>
    <cellStyle name="_TableSuperHead_Data S&amp;T Acquisition charts" xfId="869"/>
    <cellStyle name="_TableSuperHead_DCF - July 2, 2001" xfId="870"/>
    <cellStyle name="_TableSuperHead_Dixons_Electricals_Nov19" xfId="871"/>
    <cellStyle name="_TableSuperHead_Financials &amp; Valuation v16 Indigo" xfId="872"/>
    <cellStyle name="_TableSuperHead_Marionnaud DCF Sept-03" xfId="873"/>
    <cellStyle name="_TableSuperHead_Marionnaud Model_15April" xfId="874"/>
    <cellStyle name="_TableSuperHead_NKF_HomeDepot_2Aug" xfId="875"/>
    <cellStyle name="_TableSuperHead_Operating model Van Gogh v3" xfId="876"/>
    <cellStyle name="_TableSuperHead_Operating model Van Gogh v3_факторный анализ (февраль 2008-2009) " xfId="877"/>
    <cellStyle name="_TableSuperHead_Options_Converts" xfId="878"/>
    <cellStyle name="_TableSuperHead_PIA_Van Gogh Analysis_Final" xfId="879"/>
    <cellStyle name="_TableSuperHead_PIA_Van Gogh Analysis_Final_факторный анализ (февраль 2008-2009) " xfId="880"/>
    <cellStyle name="_TableSuperHead_Prix de l'OCEANE" xfId="881"/>
    <cellStyle name="_TableSuperHead_Prix de l'OCEANE_факторный анализ (февраль 2008-2009) " xfId="882"/>
    <cellStyle name="_TableSuperHead_Sheet1" xfId="883"/>
    <cellStyle name="_TableSuperHead_TOY SB" xfId="884"/>
    <cellStyle name="_TableSuperHead_Van Gogh Short LBO Model" xfId="885"/>
    <cellStyle name="_TableSuperHead_факторный анализ (февраль 2008-2009) " xfId="886"/>
    <cellStyle name="_WF Budget 2007 DFDK " xfId="887"/>
    <cellStyle name="_Бюджет на март СевГОК " xfId="888"/>
    <cellStyle name="=C:\WINNT35\SYSTEM32\COMMAND.COM" xfId="889"/>
    <cellStyle name="__пакет ЧувашВМ 1кв07 МСФО-1 " xfId="890"/>
    <cellStyle name="__пакет ЧувашВМ 1кв07 МСФО-1 " xfId="891"/>
    <cellStyle name="_Проект приказа на 2008 год1__пакет ЧувашВМ 1кв07 МСФО-1 " xfId="892"/>
    <cellStyle name="_Проект приказа на 2008 год1__пакет ЧувашВМ 1кв07 МСФО-1 " xfId="893"/>
    <cellStyle name="_Проект приказа на 2008 год1_П.2.3. ОС выбытие " xfId="894"/>
    <cellStyle name="_Проект приказа на 2008 год1_П.2.3. ОС выбытие " xfId="895"/>
    <cellStyle name="_Проект приказа на 2008 год1_П.2.4. ОДОС " xfId="896"/>
    <cellStyle name="_Проект приказа на 2008 год1_П.2.4. ОДОС " xfId="897"/>
    <cellStyle name="_Проект приказа на 2008 год1_П.6.1. Запасы " xfId="898"/>
    <cellStyle name="_Проект приказа на 2008 год1_П.6.1. Запасы " xfId="899"/>
    <cellStyle name="_Проект приказа на 2008 год1_Приказ инфо для ГААП США МАКСИГРУПП на 2008г__пакет ЧувашВМ 1кв07 МСФО-1 " xfId="900"/>
    <cellStyle name="_Проект приказа на 2008 год1_Приказ инфо для ГААП США МАКСИГРУПП на 2008г__пакет ЧувашВМ 1кв07 МСФО-1 " xfId="901"/>
    <cellStyle name="_Проект приказа на 2008 год1_Приложение 1. Общий список информации к приказу на 2008 год скорректирован 19.2__пакет ЧувашВМ 1кв07 МСФО-1 " xfId="902"/>
    <cellStyle name="_Проект приказа на 2008 год1_Приложение 1. Общий список информации к приказу на 2008 год скорректирован 19.2__пакет ЧувашВМ 1кв07 МСФО-1 " xfId="903"/>
    <cellStyle name="__пакет ЧувашВМ 1кв07 МСФО-1 " xfId="904"/>
    <cellStyle name="__пакет ЧувашВМ 1кв07 МСФО-1 " xfId="905"/>
    <cellStyle name="_Проект приказа на 2008 год1__пакет ЧувашВМ 1кв07 МСФО-1 " xfId="906"/>
    <cellStyle name="_Проект приказа на 2008 год1__пакет ЧувашВМ 1кв07 МСФО-1 " xfId="907"/>
    <cellStyle name="_Проект приказа на 2008 год1_П.2.3. ОС выбытие " xfId="908"/>
    <cellStyle name="_Проект приказа на 2008 год1_П.2.3. ОС выбытие " xfId="909"/>
    <cellStyle name="_Проект приказа на 2008 год1_П.2.4. ОДОС " xfId="910"/>
    <cellStyle name="_Проект приказа на 2008 год1_П.2.4. ОДОС " xfId="911"/>
    <cellStyle name="_Проект приказа на 2008 год1_П.6.1. Запасы " xfId="912"/>
    <cellStyle name="_Проект приказа на 2008 год1_П.6.1. Запасы " xfId="913"/>
    <cellStyle name="_Проект приказа на 2008 год1_Приказ инфо для ГААП США МАКСИГРУПП на 2008г__пакет ЧувашВМ 1кв07 МСФО-1 " xfId="914"/>
    <cellStyle name="_Проект приказа на 2008 год1_Приказ инфо для ГААП США МАКСИГРУПП на 2008г__пакет ЧувашВМ 1кв07 МСФО-1 " xfId="915"/>
    <cellStyle name="_Проект приказа на 2008 год1_Приложение 1. Общий список информации к приказу на 2008 год скорректирован 19.2__пакет ЧувашВМ 1кв07 МСФО-1 " xfId="916"/>
    <cellStyle name="_Проект приказа на 2008 год1_Приложение 1. Общий список информации к приказу на 2008 год скорректирован 19.2__пакет ЧувашВМ 1кв07 МСФО-1 " xfId="917"/>
    <cellStyle name="0" xfId="918"/>
    <cellStyle name="0_факторный анализ (февраль 2008-2009) " xfId="919"/>
    <cellStyle name="1,comma" xfId="920"/>
    <cellStyle name="1Normal" xfId="921"/>
    <cellStyle name="8pt" xfId="922"/>
    <cellStyle name="Aaia?iue [0]_vaqduGfTSN7qyUJNWHRlcWo3H" xfId="923"/>
    <cellStyle name="Aaia?iue_vaqduGfTSN7qyUJNWHRlcWo3H" xfId="924"/>
    <cellStyle name="act" xfId="925"/>
    <cellStyle name="Actual data" xfId="926"/>
    <cellStyle name="Actual year" xfId="927"/>
    <cellStyle name="Actuals Cells" xfId="928"/>
    <cellStyle name="AFE" xfId="929"/>
    <cellStyle name="AJHCustom" xfId="930"/>
    <cellStyle name="Andre's Title" xfId="931"/>
    <cellStyle name="Banner" xfId="932"/>
    <cellStyle name="bbox" xfId="933"/>
    <cellStyle name="blank" xfId="934"/>
    <cellStyle name="Blue" xfId="935"/>
    <cellStyle name="blue shading" xfId="936"/>
    <cellStyle name="Blue Title" xfId="937"/>
    <cellStyle name="Body_$Numeric" xfId="938"/>
    <cellStyle name="bord" xfId="939"/>
    <cellStyle name="BoxHeading" xfId="940"/>
    <cellStyle name="British Pound" xfId="941"/>
    <cellStyle name="British Pound[2]" xfId="942"/>
    <cellStyle name="Business Description" xfId="943"/>
    <cellStyle name="Cabecera 1" xfId="944"/>
    <cellStyle name="Cabecera 2" xfId="945"/>
    <cellStyle name="Calc Cells" xfId="946"/>
    <cellStyle name="Center" xfId="947"/>
    <cellStyle name="check" xfId="948"/>
    <cellStyle name="claire" xfId="949"/>
    <cellStyle name="Co. Names" xfId="950"/>
    <cellStyle name="Co. Names - Bold" xfId="951"/>
    <cellStyle name="Co. Names_1 Pager221" xfId="952"/>
    <cellStyle name="COL HEADINGS" xfId="953"/>
    <cellStyle name="Collegamento ipertestuale_MIDI MEDIA1" xfId="954"/>
    <cellStyle name="ColumnHead" xfId="955"/>
    <cellStyle name="Comma [0]" xfId="956"/>
    <cellStyle name="Comma [1]" xfId="957"/>
    <cellStyle name="Comma 0" xfId="958"/>
    <cellStyle name="Comma 0*" xfId="959"/>
    <cellStyle name="Comma 0_050128 - Verdi LBO Model_Invt Grade v2" xfId="960"/>
    <cellStyle name="Comma 2" xfId="961"/>
    <cellStyle name="Comma[0]" xfId="962"/>
    <cellStyle name="Comma_bf1-new (2)" xfId="963"/>
    <cellStyle name="Comma0" xfId="964"/>
    <cellStyle name="Company name" xfId="965"/>
    <cellStyle name="CoTitle" xfId="966"/>
    <cellStyle name="Currency [0]" xfId="967"/>
    <cellStyle name="Currency [1]" xfId="968"/>
    <cellStyle name="Currency [2]" xfId="969"/>
    <cellStyle name="Currency 0" xfId="970"/>
    <cellStyle name="Currency 2" xfId="971"/>
    <cellStyle name="Currency 2*" xfId="972"/>
    <cellStyle name="Currency dollars[0]" xfId="973"/>
    <cellStyle name="Currency$" xfId="974"/>
    <cellStyle name="Currency_Assump." xfId="975"/>
    <cellStyle name="Currencyunder" xfId="976"/>
    <cellStyle name="Current Period" xfId="977"/>
    <cellStyle name="data" xfId="978"/>
    <cellStyle name="date" xfId="979"/>
    <cellStyle name="Date - Style4" xfId="980"/>
    <cellStyle name="date [dd mmm]" xfId="981"/>
    <cellStyle name="date [mmm yyyy]" xfId="982"/>
    <cellStyle name="Date Aligned" xfId="983"/>
    <cellStyle name="Date_050128 - Verdi LBO Model_Invt Grade v2" xfId="984"/>
    <cellStyle name="David" xfId="985"/>
    <cellStyle name="days" xfId="986"/>
    <cellStyle name="Decimal" xfId="987"/>
    <cellStyle name="decimal [3]" xfId="988"/>
    <cellStyle name="decimal [4]" xfId="989"/>
    <cellStyle name="default" xfId="990"/>
    <cellStyle name="Dezimal [0]_ !gesamt planIst 94" xfId="991"/>
    <cellStyle name="Dezimal_ !gesamt planIst 94" xfId="992"/>
    <cellStyle name="Dollar" xfId="993"/>
    <cellStyle name="dollar [0]" xfId="994"/>
    <cellStyle name="dollar [1]" xfId="995"/>
    <cellStyle name="Dollar_Nexans GS Research Model - from NPaton 1009021" xfId="996"/>
    <cellStyle name="Dollars" xfId="997"/>
    <cellStyle name="Dotted Line" xfId="998"/>
    <cellStyle name="doublespace" xfId="999"/>
    <cellStyle name="E&amp;Y House" xfId="1000"/>
    <cellStyle name="Euro" xfId="1001"/>
    <cellStyle name="Exchange_rates" xfId="1002"/>
    <cellStyle name="exp" xfId="1003"/>
    <cellStyle name="External File Cells" xfId="1004"/>
    <cellStyle name="Fecha" xfId="1005"/>
    <cellStyle name="Fijo" xfId="1006"/>
    <cellStyle name="five" xfId="1007"/>
    <cellStyle name="Followed Hyperlink" xfId="1008"/>
    <cellStyle name="Footnote" xfId="1009"/>
    <cellStyle name="Footnotes" xfId="1010"/>
    <cellStyle name="Forecast Cells" xfId="1011"/>
    <cellStyle name="Format Number Column" xfId="1012"/>
    <cellStyle name="Formula" xfId="1013"/>
    <cellStyle name="four" xfId="1014"/>
    <cellStyle name="G1_1999 figures" xfId="1015"/>
    <cellStyle name="gbox" xfId="1016"/>
    <cellStyle name="GS Blue" xfId="1017"/>
    <cellStyle name="H_1998_col_head" xfId="1018"/>
    <cellStyle name="H_1998_col_head_факторный анализ (февраль 2008-2009) " xfId="1019"/>
    <cellStyle name="H_1999_col_head" xfId="1020"/>
    <cellStyle name="H1_1998 figures" xfId="1021"/>
    <cellStyle name="hard no" xfId="1022"/>
    <cellStyle name="Hard Percent" xfId="1023"/>
    <cellStyle name="Header" xfId="1024"/>
    <cellStyle name="headers" xfId="1025"/>
    <cellStyle name="heading" xfId="1026"/>
    <cellStyle name="Heading 2" xfId="1027"/>
    <cellStyle name="Heading 3" xfId="1028"/>
    <cellStyle name="Heading_050128 - Verdi LBO Model_Invt Grade v2" xfId="1029"/>
    <cellStyle name="Heading1" xfId="1030"/>
    <cellStyle name="hide" xfId="1031"/>
    <cellStyle name="Hyperlink" xfId="1032"/>
    <cellStyle name="Hyperlink 18" xfId="1033"/>
    <cellStyle name="Hyperlink 9 2" xfId="1034"/>
    <cellStyle name="Iau?iue_vaqduGfTSN7qyUJNWHRlcWo3H" xfId="1035"/>
    <cellStyle name="Input" xfId="1036"/>
    <cellStyle name="Input Cells" xfId="1037"/>
    <cellStyle name="Input_050318 - Valo Updatee Resultats 04" xfId="1038"/>
    <cellStyle name="InputBlueFont" xfId="1039"/>
    <cellStyle name="InputCell" xfId="1040"/>
    <cellStyle name="Instructions" xfId="1041"/>
    <cellStyle name="Item Descriptions" xfId="1042"/>
    <cellStyle name="Item Descriptions - Bold" xfId="1043"/>
    <cellStyle name="Item Descriptions_6079BX" xfId="1044"/>
    <cellStyle name="Jason" xfId="1045"/>
    <cellStyle name="JM_standard" xfId="1046"/>
    <cellStyle name="Komma_p&amp;l (2)" xfId="1047"/>
    <cellStyle name="lead" xfId="1048"/>
    <cellStyle name="Line" xfId="1049"/>
    <cellStyle name="Link" xfId="1050"/>
    <cellStyle name="linked" xfId="1051"/>
    <cellStyle name="LN" xfId="1052"/>
    <cellStyle name="m" xfId="1053"/>
    <cellStyle name="m_факторный анализ (февраль 2008-2009) " xfId="1054"/>
    <cellStyle name="Mainhead" xfId="1055"/>
    <cellStyle name="Migliaia (0)_Bilancio PMT 02-06 al 3 Gennaio" xfId="1056"/>
    <cellStyle name="Migliaia_Bilancio PMT 02-06 al 3 Gennaio" xfId="1057"/>
    <cellStyle name="Millares [0]_2AV_M_M " xfId="1058"/>
    <cellStyle name="Millares_2AV_M_M " xfId="1059"/>
    <cellStyle name="Milliers [0]_ Synthese var BFR" xfId="1060"/>
    <cellStyle name="Milliers_ Synthese var BFR" xfId="1061"/>
    <cellStyle name="million" xfId="1062"/>
    <cellStyle name="million [1]" xfId="1063"/>
    <cellStyle name="MLComma0" xfId="1064"/>
    <cellStyle name="MLDollar0" xfId="1065"/>
    <cellStyle name="MLEuro0" xfId="1066"/>
    <cellStyle name="MLHeaderSection" xfId="1067"/>
    <cellStyle name="MLMultiple0" xfId="1068"/>
    <cellStyle name="MLPercent0" xfId="1069"/>
    <cellStyle name="MLPound0" xfId="1070"/>
    <cellStyle name="MLYen0" xfId="1071"/>
    <cellStyle name="mnb" xfId="1072"/>
    <cellStyle name="Moneda [0]_2AV_M_M " xfId="1073"/>
    <cellStyle name="Moneda_2AV_M_M " xfId="1074"/>
    <cellStyle name="Monétaire [0]_ Synthese var BFR" xfId="1075"/>
    <cellStyle name="Monétaire_ Synthese var BFR" xfId="1076"/>
    <cellStyle name="Monetario" xfId="1077"/>
    <cellStyle name="Monetario0" xfId="1078"/>
    <cellStyle name="Multiple" xfId="1079"/>
    <cellStyle name="Multiple [0]" xfId="1080"/>
    <cellStyle name="Multiple [1]" xfId="1081"/>
    <cellStyle name="multiple_050128 - Verdi LBO Model_Invt Grade v2" xfId="1082"/>
    <cellStyle name="Multiple0" xfId="1083"/>
    <cellStyle name="multiples" xfId="1084"/>
    <cellStyle name="MultipleSpace" xfId="1085"/>
    <cellStyle name="MultipleType" xfId="1086"/>
    <cellStyle name="new style" xfId="1087"/>
    <cellStyle name="NLG" xfId="1088"/>
    <cellStyle name="Non d‚fini" xfId="1089"/>
    <cellStyle name="Non défini" xfId="1090"/>
    <cellStyle name="non multiple" xfId="1091"/>
    <cellStyle name="nonmultiple" xfId="1092"/>
    <cellStyle name="Norma11l" xfId="1093"/>
    <cellStyle name="Normal" xfId="1094"/>
    <cellStyle name="Normal'" xfId="1095"/>
    <cellStyle name="Normal - Style1" xfId="1096"/>
    <cellStyle name="Normal 10" xfId="1097"/>
    <cellStyle name="Normal 9" xfId="1098"/>
    <cellStyle name="Normal Cells" xfId="1099"/>
    <cellStyle name="Normal." xfId="1100"/>
    <cellStyle name="Normal_~8194780" xfId="1101"/>
    <cellStyle name="Normale_Annual report industry 2006" xfId="1333"/>
    <cellStyle name="NormalGB" xfId="1102"/>
    <cellStyle name="Normal-HelBold" xfId="1103"/>
    <cellStyle name="Normal-HelUnderline" xfId="1104"/>
    <cellStyle name="Normal-Helvetica" xfId="1105"/>
    <cellStyle name="normální_DELVITA group 1999 - červen" xfId="1106"/>
    <cellStyle name="Notes" xfId="1107"/>
    <cellStyle name="Nromal" xfId="1108"/>
    <cellStyle name="Number" xfId="1109"/>
    <cellStyle name="Number In Table Current Period" xfId="1110"/>
    <cellStyle name="Numbers" xfId="1111"/>
    <cellStyle name="Numbers - Bold" xfId="1112"/>
    <cellStyle name="Numbers - Bold - Italic" xfId="1113"/>
    <cellStyle name="Numbers - Bold_1 Pager221" xfId="1114"/>
    <cellStyle name="Numbers - Large" xfId="1115"/>
    <cellStyle name="Numbers_1 Pager221" xfId="1116"/>
    <cellStyle name="p" xfId="1117"/>
    <cellStyle name="p_факторный анализ (февраль 2008-2009) " xfId="1118"/>
    <cellStyle name="Page header" xfId="1119"/>
    <cellStyle name="Page Heading" xfId="1120"/>
    <cellStyle name="Page Number" xfId="1121"/>
    <cellStyle name="PageSubtitle" xfId="1122"/>
    <cellStyle name="PageTitle" xfId="1123"/>
    <cellStyle name="pence" xfId="1124"/>
    <cellStyle name="pence [1]" xfId="1125"/>
    <cellStyle name="Pence_050128 - Verdi LBO Model_Invt Grade v2" xfId="1126"/>
    <cellStyle name="Percent [0]" xfId="1127"/>
    <cellStyle name="Percent [1]" xfId="1128"/>
    <cellStyle name="percent [100]" xfId="1129"/>
    <cellStyle name="percent [2]" xfId="1130"/>
    <cellStyle name="Percent_DCF" xfId="1131"/>
    <cellStyle name="Percent0" xfId="1132"/>
    <cellStyle name="Percentage" xfId="1133"/>
    <cellStyle name="Percentunder" xfId="1134"/>
    <cellStyle name="PerShare" xfId="1135"/>
    <cellStyle name="Porcentaje" xfId="1136"/>
    <cellStyle name="pound" xfId="1137"/>
    <cellStyle name="Pourcentage_enseignes" xfId="1138"/>
    <cellStyle name="Price" xfId="1139"/>
    <cellStyle name="prochrek" xfId="1140"/>
    <cellStyle name="Producer" xfId="1141"/>
    <cellStyle name="prt_calculation" xfId="1142"/>
    <cellStyle name="Punto" xfId="1143"/>
    <cellStyle name="Punto0" xfId="1144"/>
    <cellStyle name="r" xfId="1145"/>
    <cellStyle name="r_1 Pager221" xfId="1146"/>
    <cellStyle name="r_1 Pager221_факторный анализ (февраль 2008-2009) " xfId="1147"/>
    <cellStyle name="r_1 Pager23" xfId="1148"/>
    <cellStyle name="r_1 Pager23_факторный анализ (февраль 2008-2009) " xfId="1149"/>
    <cellStyle name="r_Book2" xfId="1150"/>
    <cellStyle name="r_Book2_факторный анализ (февраль 2008-2009) " xfId="1151"/>
    <cellStyle name="r_Book3" xfId="1152"/>
    <cellStyle name="r_Book3_факторный анализ (февраль 2008-2009) " xfId="1153"/>
    <cellStyle name="r_Chariot_Model_Update16" xfId="1154"/>
    <cellStyle name="r_Chariot_Model_Update16_факторный анализ (февраль 2008-2009) " xfId="1155"/>
    <cellStyle name="r_Dummy for Training" xfId="1156"/>
    <cellStyle name="r_Dummy for Training_факторный анализ (февраль 2008-2009) " xfId="1157"/>
    <cellStyle name="r_increm pf" xfId="1158"/>
    <cellStyle name="r_increm pf_факторный анализ (февраль 2008-2009) " xfId="1159"/>
    <cellStyle name="r_LBO Output" xfId="1160"/>
    <cellStyle name="r_LBO Output_факторный анализ (февраль 2008-2009) " xfId="1161"/>
    <cellStyle name="r_Master_1Pgr.11-model changed1" xfId="1162"/>
    <cellStyle name="r_Master_1Pgr.11-model changed1_факторный анализ (февраль 2008-2009) " xfId="1163"/>
    <cellStyle name="r_MC Template 5-15-02" xfId="1164"/>
    <cellStyle name="r_MC Template 5-15-02_факторный анализ (февраль 2008-2009) " xfId="1165"/>
    <cellStyle name="r_MC Template 7-25-02 v1" xfId="1166"/>
    <cellStyle name="r_MC Template 7-25-02 v1_факторный анализ (февраль 2008-2009) " xfId="1167"/>
    <cellStyle name="r_Merger Model 1" xfId="1168"/>
    <cellStyle name="r_Merger Model 1_факторный анализ (февраль 2008-2009) " xfId="1169"/>
    <cellStyle name="r_ML Carling Model NewII v3.0" xfId="1170"/>
    <cellStyle name="r_ML Carling Model NewII v3.0_факторный анализ (февраль 2008-2009) " xfId="1171"/>
    <cellStyle name="r_MODEL Carrefour 01 12 03" xfId="1172"/>
    <cellStyle name="r_MODEL Carrefour 01 12 03_факторный анализ (февраль 2008-2009) " xfId="1173"/>
    <cellStyle name="r_One_Pagerv5" xfId="1174"/>
    <cellStyle name="r_One_Pagerv5_факторный анализ (февраль 2008-2009) " xfId="1175"/>
    <cellStyle name="r_One-Pager_9.9.03_v8" xfId="1176"/>
    <cellStyle name="r_One-Pager_9.9.03_v8_факторный анализ (февраль 2008-2009) " xfId="1177"/>
    <cellStyle name="r_Paragon-Diamond Model v11" xfId="1178"/>
    <cellStyle name="r_Paragon-Diamond Model v11_факторный анализ (февраль 2008-2009) " xfId="1179"/>
    <cellStyle name="r_Pro Forma Model_12.8.03_v22" xfId="1180"/>
    <cellStyle name="r_Pro Forma Model_12.8.03_v22_факторный анализ (февраль 2008-2009) " xfId="1181"/>
    <cellStyle name="r_Trading Comps" xfId="1182"/>
    <cellStyle name="r_Trading Comps_факторный анализ (февраль 2008-2009) " xfId="1183"/>
    <cellStyle name="r_Trout Model 030324bak" xfId="1184"/>
    <cellStyle name="r_Trout Model 030324bak_факторный анализ (февраль 2008-2009) " xfId="1185"/>
    <cellStyle name="r_Valeo Model (unleveraged)" xfId="1186"/>
    <cellStyle name="r_Valeo Model (unleveraged)_факторный анализ (февраль 2008-2009) " xfId="1187"/>
    <cellStyle name="r_Yell-McLeod.11.02.02" xfId="1188"/>
    <cellStyle name="r_Yell-McLeod.11.02.02_факторный анализ (февраль 2008-2009) " xfId="1189"/>
    <cellStyle name="r_факторный анализ (февраль 2008-2009) " xfId="1190"/>
    <cellStyle name="Reuters Cells" xfId="1191"/>
    <cellStyle name="Right" xfId="1192"/>
    <cellStyle name="RowHead" xfId="1193"/>
    <cellStyle name="RowLevel_1_Ф 24_25 (03_08)(ДОи ДЗОИ)-рабочая Ver 0 4 " xfId="1194"/>
    <cellStyle name="Salomon Logo" xfId="1195"/>
    <cellStyle name="SAPBEXchaText 2 3 2" xfId="1196"/>
    <cellStyle name="SAPBEXstdData 2 3 2" xfId="1197"/>
    <cellStyle name="SAPBEXstdItem 2 5" xfId="1198"/>
    <cellStyle name="SEK [1]" xfId="1199"/>
    <cellStyle name="ShadedCells_Database" xfId="1200"/>
    <cellStyle name="ShOut" xfId="1201"/>
    <cellStyle name="Sing" xfId="1202"/>
    <cellStyle name="single space" xfId="1203"/>
    <cellStyle name="small" xfId="1204"/>
    <cellStyle name="SN" xfId="1205"/>
    <cellStyle name="space" xfId="1206"/>
    <cellStyle name="Space3" xfId="1207"/>
    <cellStyle name="Standaard_Map2" xfId="1208"/>
    <cellStyle name="Standard_ !gesamt planIst 94" xfId="1209"/>
    <cellStyle name="std" xfId="1210"/>
    <cellStyle name="sterling [0]" xfId="1211"/>
    <cellStyle name="sterling [1]" xfId="1212"/>
    <cellStyle name="Style 24" xfId="1213"/>
    <cellStyle name="Style D green" xfId="1214"/>
    <cellStyle name="Style E" xfId="1215"/>
    <cellStyle name="Style H" xfId="1216"/>
    <cellStyle name="Sub total" xfId="1217"/>
    <cellStyle name="Subtitle" xfId="1218"/>
    <cellStyle name="Subtotal Current Period" xfId="1219"/>
    <cellStyle name="Table Column Title" xfId="1220"/>
    <cellStyle name="Table end" xfId="1221"/>
    <cellStyle name="Table Head" xfId="1222"/>
    <cellStyle name="Table Head Aligned" xfId="1223"/>
    <cellStyle name="Table Head Blue" xfId="1224"/>
    <cellStyle name="Table Head Green" xfId="1225"/>
    <cellStyle name="Table head_07 Model Alcatel OFD Sept-03" xfId="1226"/>
    <cellStyle name="Table Text" xfId="1227"/>
    <cellStyle name="table text bold" xfId="1228"/>
    <cellStyle name="table text bold green" xfId="1229"/>
    <cellStyle name="table text light" xfId="1230"/>
    <cellStyle name="Table Title" xfId="1231"/>
    <cellStyle name="Table Total Text" xfId="1232"/>
    <cellStyle name="Table Units" xfId="1233"/>
    <cellStyle name="Table-#" xfId="1234"/>
    <cellStyle name="Table_Header" xfId="1235"/>
    <cellStyle name="Table-Footnotes" xfId="1236"/>
    <cellStyle name="Table-Head-Bottom" xfId="1237"/>
    <cellStyle name="Table-Headings" xfId="1238"/>
    <cellStyle name="Table-Head-Title" xfId="1239"/>
    <cellStyle name="Table-Titles" xfId="1240"/>
    <cellStyle name="Text" xfId="1241"/>
    <cellStyle name="Text 1" xfId="1242"/>
    <cellStyle name="Text Head 1" xfId="1243"/>
    <cellStyle name="TG-AR-94" xfId="1244"/>
    <cellStyle name="times" xfId="1245"/>
    <cellStyle name="times [2]" xfId="1246"/>
    <cellStyle name="Times_050128 - Verdi LBO Model_Invt Grade v2" xfId="1247"/>
    <cellStyle name="times2" xfId="1248"/>
    <cellStyle name="timesales2" xfId="1249"/>
    <cellStyle name="timesales2under" xfId="1250"/>
    <cellStyle name="TITLE" xfId="1251"/>
    <cellStyle name="Title - PROJECT" xfId="1252"/>
    <cellStyle name="Title - Underline" xfId="1253"/>
    <cellStyle name="title1" xfId="1254"/>
    <cellStyle name="title2" xfId="1255"/>
    <cellStyle name="Titles - Col. Headings" xfId="1256"/>
    <cellStyle name="Titles - Other" xfId="1257"/>
    <cellStyle name="Topline" xfId="1258"/>
    <cellStyle name="Total" xfId="1259"/>
    <cellStyle name="Total Column Amount" xfId="1260"/>
    <cellStyle name="Total Column Units" xfId="1261"/>
    <cellStyle name="Total Row Subtotal Current Period" xfId="1262"/>
    <cellStyle name="Trader" xfId="1263"/>
    <cellStyle name="triple space" xfId="1264"/>
    <cellStyle name="Type Of Products 1" xfId="1265"/>
    <cellStyle name="Type Of Products 2" xfId="1266"/>
    <cellStyle name="Type Of Products 3" xfId="1267"/>
    <cellStyle name="ubordinated Debt" xfId="1268"/>
    <cellStyle name="Underline_Single" xfId="1269"/>
    <cellStyle name="Unsure" xfId="1270"/>
    <cellStyle name="Upper Line" xfId="1271"/>
    <cellStyle name="Valuta (0)_Bilancio PMT 02-06 al 3 Gennaio" xfId="1272"/>
    <cellStyle name="Valuta_Bilancio PMT 02-06 al 3 Gennaio" xfId="1273"/>
    <cellStyle name="Währung [0]_ !gesamt planIst 94" xfId="1274"/>
    <cellStyle name="Währung_ !gesamt planIst 94" xfId="1275"/>
    <cellStyle name="Worksheet Title 1" xfId="1276"/>
    <cellStyle name="Worksheet Title 2" xfId="1277"/>
    <cellStyle name="Worksheet Title 3" xfId="1278"/>
    <cellStyle name="x" xfId="1279"/>
    <cellStyle name="x_Book21" xfId="1280"/>
    <cellStyle name="x_Book21_факторный анализ (февраль 2008-2009) " xfId="1281"/>
    <cellStyle name="x_contribution_analysis" xfId="1282"/>
    <cellStyle name="x_contribution_analysis_факторный анализ (февраль 2008-2009) " xfId="1283"/>
    <cellStyle name="x_Merger Plans" xfId="1284"/>
    <cellStyle name="x_Merger Plans (2)" xfId="1285"/>
    <cellStyle name="x_Merger Plans (2)_факторный анализ (февраль 2008-2009) " xfId="1286"/>
    <cellStyle name="x_Merger Plans_факторный анализ (февраль 2008-2009) " xfId="1287"/>
    <cellStyle name="x_Options" xfId="1288"/>
    <cellStyle name="x_Options_факторный анализ (февраль 2008-2009) " xfId="1289"/>
    <cellStyle name="x_Sensitivity analysis on synergies (amended)" xfId="1290"/>
    <cellStyle name="x_Sensitivity analysis on synergies (amended)_факторный анализ (февраль 2008-2009) " xfId="1291"/>
    <cellStyle name="x_факторный анализ (февраль 2008-2009) " xfId="1292"/>
    <cellStyle name="xsingledecimal" xfId="1293"/>
    <cellStyle name="xx" xfId="1294"/>
    <cellStyle name="year" xfId="1295"/>
    <cellStyle name="yellow" xfId="1296"/>
    <cellStyle name="Гиперссылка 2" xfId="1297"/>
    <cellStyle name="Гиперссылка 2 3" xfId="1298"/>
    <cellStyle name="Заголовок просто" xfId="1334"/>
    <cellStyle name="Обычный" xfId="0" builtinId="0"/>
    <cellStyle name="Обычный 10" xfId="1299"/>
    <cellStyle name="Обычный 11" xfId="1300"/>
    <cellStyle name="Обычный 11 2" xfId="2"/>
    <cellStyle name="Обычный 11 9" xfId="1301"/>
    <cellStyle name="Обычный 12" xfId="3"/>
    <cellStyle name="Обычный 13" xfId="1302"/>
    <cellStyle name="Обычный 2" xfId="1303"/>
    <cellStyle name="Обычный 2 2" xfId="1304"/>
    <cellStyle name="Обычный 2 2 11" xfId="1305"/>
    <cellStyle name="Обычный 3" xfId="1306"/>
    <cellStyle name="Обычный 4" xfId="1307"/>
    <cellStyle name="Обычный 42" xfId="1308"/>
    <cellStyle name="Обычный 42 4" xfId="1336"/>
    <cellStyle name="Обычный 5" xfId="1309"/>
    <cellStyle name="Обычный 6" xfId="1310"/>
    <cellStyle name="Обычный 7" xfId="1311"/>
    <cellStyle name="Обычный 8" xfId="1312"/>
    <cellStyle name="Обычный 9" xfId="1313"/>
    <cellStyle name="Процентный" xfId="1" builtinId="5"/>
    <cellStyle name="Процентный 11" xfId="4"/>
    <cellStyle name="Процентный 2" xfId="1314"/>
    <cellStyle name="Процентный 2 10" xfId="1315"/>
    <cellStyle name="Процентный 2 2" xfId="1316"/>
    <cellStyle name="Процентный 2 3" xfId="5"/>
    <cellStyle name="Процентный 3" xfId="1317"/>
    <cellStyle name="Процентный 3 10" xfId="1318"/>
    <cellStyle name="Стиль 1" xfId="1319"/>
    <cellStyle name="Стиль 2" xfId="1320"/>
    <cellStyle name="Стиль 3" xfId="1321"/>
    <cellStyle name="Тысячи [0]_ " xfId="1322"/>
    <cellStyle name="Тысячи_ " xfId="1323"/>
    <cellStyle name="Финансовый" xfId="1335" builtinId="3"/>
    <cellStyle name="Финансовый 10 3" xfId="1324"/>
    <cellStyle name="Финансовый 11 9" xfId="1325"/>
    <cellStyle name="Финансовый 17" xfId="1326"/>
    <cellStyle name="Финансовый 2" xfId="6"/>
    <cellStyle name="Финансовый 2 2" xfId="1327"/>
    <cellStyle name="Финансовый 2 2 7" xfId="1328"/>
    <cellStyle name="Финансовый 2 3" xfId="1329"/>
    <cellStyle name="Финансовый 3" xfId="1330"/>
    <cellStyle name="Финансовый 6 9" xfId="1331"/>
    <cellStyle name="標準_0209要旨（BS･PL･剰余金）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1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rostan\STEEL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Слайд 12н (ч.2)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Кап вложения 2011"/>
      <sheetName val="себест OZR"/>
      <sheetName val="Inputs"/>
      <sheetName val="switch"/>
      <sheetName val="ПРИХОД "/>
      <sheetName val="от годового"/>
      <sheetName val="от текущего"/>
      <sheetName val="Расх, остатки"/>
      <sheetName val="K DIT"/>
      <sheetName val="Исходные данные"/>
      <sheetName val=""/>
      <sheetName val="LBOAssum"/>
      <sheetName val="SKOBSCF"/>
      <sheetName val="периоды"/>
      <sheetName val="февра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5">
          <cell r="E5">
            <v>0</v>
          </cell>
        </row>
      </sheetData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П"/>
      <sheetName val="01_12"/>
      <sheetName val="01_12пл_фт"/>
      <sheetName val="Ф1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  <sheetName val="Inputs"/>
      <sheetName val="US GAAP BS"/>
      <sheetName val="Line_Export 04"/>
      <sheetName val="OCTG_Export 04"/>
      <sheetName val="Industrial_Export 04"/>
      <sheetName val="TMK OCTG Export 04 -input"/>
      <sheetName val="TMK Line Pipe Export 04-input"/>
      <sheetName val="TMK Industrial export04 - input"/>
      <sheetName val="Input"/>
      <sheetName val="&lt;EuroCF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Производство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Реализация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  <sheetName val="5"/>
      <sheetName val="Тепло"/>
      <sheetName val="#ССЫЛКА"/>
      <sheetName val="Calenderised - DTP"/>
      <sheetName val="Ass"/>
      <sheetName val="Дата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план 1 утв"/>
      <sheetName val="факт 2009"/>
      <sheetName val="база пл 10"/>
      <sheetName val="план с БЭМЗ 2010"/>
      <sheetName val="факт ожидаемый"/>
      <sheetName val="план 2011"/>
      <sheetName val="база пл 11ут "/>
      <sheetName val="база пл 11ут  (скоррек)"/>
      <sheetName val="факт 2010"/>
      <sheetName val="факт 2011"/>
      <sheetName val="факт 2011 (ожидаемый)"/>
      <sheetName val="факт 2011 (ожидаемый)(2вар)"/>
      <sheetName val="план 2012"/>
      <sheetName val="факт 2012"/>
      <sheetName val="факторный новая форма"/>
      <sheetName val="факторный в старом формате"/>
      <sheetName val="по АФ"/>
      <sheetName val="dano"/>
      <sheetName val="gaz"/>
      <sheetName val="Лист2"/>
      <sheetName val="свод база"/>
      <sheetName val="Калькуляция по цехам"/>
      <sheetName val="DCFPerpetuity - others"/>
      <sheetName val="БИ"/>
      <sheetName val="ССт"/>
      <sheetName val="Дин_Тов_прод_"/>
      <sheetName val="Товар_прод_Пл-Факт"/>
      <sheetName val="См_затр_Пл-Факт"/>
      <sheetName val="Экон_пок_Пл-Факт"/>
      <sheetName val="ПФ_кальк"/>
      <sheetName val="ПФ_пр-ваМарт"/>
      <sheetName val="Динамика_реализации"/>
      <sheetName val="Динамика_цен"/>
      <sheetName val="Диаг_ОПОО_за_дек"/>
      <sheetName val="Диаг_ОПОО_за_год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Показ__по_труду_за_мес_"/>
      <sheetName val="Аналитичекий_отчет_за__2001_год"/>
      <sheetName val="анализ_выручки"/>
      <sheetName val="Calenderised_-_DTP"/>
      <sheetName val="КалькуляцияОбщезав_"/>
      <sheetName val="Общие_показатели"/>
      <sheetName val="план_1_утв"/>
      <sheetName val="факт_2009"/>
      <sheetName val="база_пл_10"/>
      <sheetName val="план_с_БЭМЗ_2010"/>
      <sheetName val="факт_ожидаемый"/>
      <sheetName val="план_2011"/>
      <sheetName val="база_пл_11ут_"/>
      <sheetName val="база_пл_11ут__(скоррек)"/>
      <sheetName val="факт_2010"/>
      <sheetName val="факт_2011"/>
      <sheetName val="факт_2011_(ожидаемый)"/>
      <sheetName val="факт_2011_(ожидаемый)(2вар)"/>
      <sheetName val="план_2012"/>
      <sheetName val="факт_2012"/>
      <sheetName val="факторный_новая_форма"/>
      <sheetName val="факторный_в_старом_формате"/>
      <sheetName val="по_АФ"/>
      <sheetName val="свод_база"/>
      <sheetName val="Калькуляция_по_цехам"/>
      <sheetName val="DCFPerpetuity_-_others"/>
      <sheetName val="Macro1"/>
      <sheetName val="Энергоресурсы Мах"/>
      <sheetName val="GraphPage"/>
      <sheetName val="Ф1"/>
      <sheetName val="Р2"/>
      <sheetName val="Справочник статей"/>
      <sheetName val="коробки"/>
      <sheetName val="%D0%90%D0%BD%D0%B0%D0%BB%D0%B8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Основн"/>
      <sheetName val="Диаграмма2"/>
      <sheetName val="Диаграмма3"/>
      <sheetName val="Общие показатели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Калькуляция по цехам"/>
      <sheetName val="ДиагВсеКалькул"/>
      <sheetName val="КалькуляцияОбщезав."/>
      <sheetName val="ДиагОбщезавКальк"/>
      <sheetName val="КалькуляцияРудник"/>
      <sheetName val="ДиагЗатУБВР"/>
      <sheetName val="ДиагЗатВскрыши"/>
      <sheetName val="ДиагЗатСырого"/>
      <sheetName val="КалькуляцияДОФ"/>
      <sheetName val="ДиагЗатДОФ"/>
      <sheetName val="КалькуляцияЦТТ"/>
      <sheetName val="КалькуляцияТСЦ"/>
      <sheetName val="ДиагСтуКот"/>
      <sheetName val="КалькуляцияЖДЦ"/>
      <sheetName val="ДиагСтуАБК"/>
      <sheetName val="ДиагЦПП"/>
      <sheetName val="КалькуляцияЦПП"/>
      <sheetName val="ДиагРСЦ"/>
      <sheetName val="Калькуляция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  <sheetName val="Calenderised - DTP"/>
      <sheetName val="Тепло"/>
      <sheetName val="анализ выручки"/>
      <sheetName val="Общие_показатели"/>
      <sheetName val="Налог_Отчисл_"/>
      <sheetName val="Марж__затарты"/>
      <sheetName val="Калькуляция_по_цехам"/>
      <sheetName val="КалькуляцияОбщезав_1"/>
      <sheetName val="Агрегированный_баланс"/>
      <sheetName val="себест_OZR"/>
      <sheetName val="Calenderised_-_DTP"/>
      <sheetName val="анализ_выручки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4">
        <row r="1">
          <cell r="A1" t="str">
            <v>Калькуляция затрат ОАО "СтАГДоК" за 2000 год</v>
          </cell>
        </row>
      </sheetData>
      <sheetData sheetId="5">
        <row r="2">
          <cell r="A2" t="str">
            <v>Калькуляция затрат   ЦТТ</v>
          </cell>
        </row>
      </sheetData>
      <sheetData sheetId="6">
        <row r="2">
          <cell r="A2" t="str">
            <v>Калькуляция  затрат  по  теплосиловому  цеху  (ТСЦ)</v>
          </cell>
        </row>
      </sheetData>
      <sheetData sheetId="7">
        <row r="2">
          <cell r="A2" t="str">
            <v>Калькуляция  затрат  по  перевозкам  ЖДЦ</v>
          </cell>
        </row>
      </sheetData>
      <sheetData sheetId="8">
        <row r="2">
          <cell r="A2" t="str">
            <v>Калькуляция затрат на ремонтно-строительный цех (РСЦ)</v>
          </cell>
        </row>
      </sheetData>
      <sheetData sheetId="9" refreshError="1"/>
      <sheetData sheetId="10" refreshError="1"/>
      <sheetData sheetId="11" refreshError="1"/>
      <sheetData sheetId="12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13" refreshError="1"/>
      <sheetData sheetId="14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15" refreshError="1"/>
      <sheetData sheetId="16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 xml:space="preserve">Калькуляция затрат по участку буровзрывных работ 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 xml:space="preserve"> Статьи  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>Июнь</v>
          </cell>
          <cell r="H5" t="str">
            <v>Июль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Объем взорванной горной массы, м3</v>
          </cell>
          <cell r="B7">
            <v>148200</v>
          </cell>
          <cell r="C7">
            <v>138800</v>
          </cell>
          <cell r="D7">
            <v>108000</v>
          </cell>
          <cell r="E7">
            <v>147000</v>
          </cell>
          <cell r="F7">
            <v>167900</v>
          </cell>
          <cell r="G7">
            <v>151100</v>
          </cell>
          <cell r="H7">
            <v>146200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 xml:space="preserve">     в том числе: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 xml:space="preserve"> -порох</v>
          </cell>
          <cell r="B11">
            <v>103695.14</v>
          </cell>
          <cell r="C11">
            <v>123793.39</v>
          </cell>
          <cell r="D11">
            <v>110517.57</v>
          </cell>
          <cell r="E11">
            <v>133968.26999999999</v>
          </cell>
          <cell r="F11">
            <v>150304.74</v>
          </cell>
          <cell r="G11">
            <v>108564</v>
          </cell>
          <cell r="H11">
            <v>68736.800000000003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 xml:space="preserve"> -ДШ</v>
          </cell>
          <cell r="B13">
            <v>48060.47</v>
          </cell>
          <cell r="C13">
            <v>56343.040000000001</v>
          </cell>
          <cell r="D13">
            <v>30246.85</v>
          </cell>
          <cell r="E13">
            <v>39617.71</v>
          </cell>
          <cell r="F13">
            <v>49076.27</v>
          </cell>
          <cell r="G13">
            <v>36483</v>
          </cell>
          <cell r="H13">
            <v>38883.43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 xml:space="preserve"> -прочие </v>
          </cell>
          <cell r="B15">
            <v>3133.22</v>
          </cell>
          <cell r="C15">
            <v>1663.46</v>
          </cell>
          <cell r="D15">
            <v>1516.93</v>
          </cell>
          <cell r="E15">
            <v>1904.63</v>
          </cell>
          <cell r="F15">
            <v>2547.48</v>
          </cell>
          <cell r="G15">
            <v>2354</v>
          </cell>
          <cell r="H15">
            <v>92088.939999999988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Ремонтный фонд</v>
          </cell>
          <cell r="B17">
            <v>3153</v>
          </cell>
          <cell r="C17">
            <v>63661.9</v>
          </cell>
          <cell r="D17">
            <v>86627.4</v>
          </cell>
          <cell r="E17">
            <v>3312</v>
          </cell>
          <cell r="F17">
            <v>478137.5</v>
          </cell>
          <cell r="G17">
            <v>75312</v>
          </cell>
          <cell r="H17">
            <v>0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 и запчасти на тек.ремонт</v>
          </cell>
          <cell r="B19">
            <v>3153</v>
          </cell>
          <cell r="C19">
            <v>3231</v>
          </cell>
          <cell r="D19">
            <v>3312</v>
          </cell>
          <cell r="E19">
            <v>3312</v>
          </cell>
          <cell r="F19">
            <v>0</v>
          </cell>
          <cell r="G19">
            <v>3312</v>
          </cell>
          <cell r="H19">
            <v>0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Содержание основных средств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4168.3999999999996</v>
          </cell>
          <cell r="G21">
            <v>3835</v>
          </cell>
          <cell r="H21">
            <v>4299.93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-материалы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4168.3999999999996</v>
          </cell>
          <cell r="G23">
            <v>3835</v>
          </cell>
          <cell r="H23">
            <v>797.93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Инструмент и инвентарь</v>
          </cell>
          <cell r="B25">
            <v>32761.86</v>
          </cell>
          <cell r="C25">
            <v>36269.410000000003</v>
          </cell>
          <cell r="D25">
            <v>29288.21</v>
          </cell>
          <cell r="E25">
            <v>28296.46</v>
          </cell>
          <cell r="F25">
            <v>31461.1</v>
          </cell>
          <cell r="G25">
            <v>30629</v>
          </cell>
          <cell r="H25">
            <v>25180.05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Фонд оплаты труда</v>
          </cell>
          <cell r="B27">
            <v>55444.05</v>
          </cell>
          <cell r="C27">
            <v>38888.29</v>
          </cell>
          <cell r="D27">
            <v>34653.14</v>
          </cell>
          <cell r="E27">
            <v>47441</v>
          </cell>
          <cell r="F27">
            <v>45346.77</v>
          </cell>
          <cell r="G27">
            <v>40157</v>
          </cell>
          <cell r="H27">
            <v>46390.26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Внутризаводское перемещен. грузов</v>
          </cell>
          <cell r="B29">
            <v>65805</v>
          </cell>
          <cell r="C29">
            <v>60619.62</v>
          </cell>
          <cell r="D29">
            <v>59319.21</v>
          </cell>
          <cell r="E29">
            <v>51594</v>
          </cell>
          <cell r="F29">
            <v>48052</v>
          </cell>
          <cell r="G29">
            <v>43987</v>
          </cell>
          <cell r="H29">
            <v>40968.49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 xml:space="preserve"> -услуги хоз. транспорта (ЦПП)</v>
          </cell>
          <cell r="B31">
            <v>65805</v>
          </cell>
          <cell r="C31">
            <v>60619.62</v>
          </cell>
          <cell r="D31">
            <v>59319.21</v>
          </cell>
          <cell r="E31">
            <v>51594</v>
          </cell>
          <cell r="F31">
            <v>48052</v>
          </cell>
          <cell r="G31">
            <v>43987</v>
          </cell>
          <cell r="H31">
            <v>40968.49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     в том числе: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17" refreshError="1"/>
      <sheetData sheetId="18" refreshError="1"/>
      <sheetData sheetId="19" refreshError="1"/>
      <sheetData sheetId="20" refreshError="1">
        <row r="1">
          <cell r="A1" t="str">
            <v>Калькуляция затрат ОАО "СтАГДоК" за 2000 год</v>
          </cell>
        </row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21" refreshError="1"/>
      <sheetData sheetId="22" refreshError="1">
        <row r="2">
          <cell r="A2" t="str">
            <v>Калькуляция затрат   ЦТТ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23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24" refreshError="1"/>
      <sheetData sheetId="25" refreshError="1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A2" t="str">
            <v>Основные показатели деятельности ОАО "СтАГДоК" в 2000 году</v>
          </cell>
        </row>
      </sheetData>
      <sheetData sheetId="52">
        <row r="2">
          <cell r="A2" t="str">
            <v>Калькуляция затрат на ремонтно-строительный цех (РСЦ)</v>
          </cell>
        </row>
      </sheetData>
      <sheetData sheetId="53"/>
      <sheetData sheetId="54">
        <row r="1">
          <cell r="A1" t="str">
            <v>Калькуляция затрат ОАО "СтАГДоК" за 2000 год</v>
          </cell>
        </row>
      </sheetData>
      <sheetData sheetId="55">
        <row r="2">
          <cell r="A2" t="str">
            <v>Калькуляция   общезаводских  затрат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  <sheetName val="Журавлева_ЛА"/>
      <sheetName val="Calenderised - DTP"/>
      <sheetName val="Sheet1"/>
      <sheetName val="Sheet2"/>
      <sheetName val="Sheet3"/>
      <sheetName val="Сентябрь"/>
      <sheetName val="анализ выручки"/>
      <sheetName val="Налог_Отчисл_"/>
      <sheetName val="Финанс_результат"/>
      <sheetName val="Расходы_из_прибыли"/>
      <sheetName val="Финансовые_показатели"/>
      <sheetName val="Финанс__устойчивость"/>
      <sheetName val="КалькуляцияОбщезав_"/>
      <sheetName val="Общие_показатели"/>
      <sheetName val="Калькуляция_по_цехам"/>
      <sheetName val="Calenderised_-_DTP"/>
      <sheetName val="анализ_выручки"/>
      <sheetName val="анализ"/>
      <sheetName val="КОтчЭмит"/>
      <sheetName val="Показ. по труду "/>
    </sheetNames>
    <sheetDataSet>
      <sheetData sheetId="0" refreshError="1"/>
      <sheetData sheetId="1" refreshError="1"/>
      <sheetData sheetId="2" refreshError="1">
        <row r="2">
          <cell r="B2" t="str">
            <v>12-0001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7">
          <cell r="A27" t="str">
            <v>=== Итого по разделу I</v>
          </cell>
          <cell r="B27" t="str">
            <v>190</v>
          </cell>
          <cell r="C27">
            <v>83406</v>
          </cell>
          <cell r="D27">
            <v>81244</v>
          </cell>
          <cell r="E27">
            <v>80755</v>
          </cell>
          <cell r="F27">
            <v>81469</v>
          </cell>
          <cell r="G27">
            <v>85547</v>
          </cell>
          <cell r="H27">
            <v>86177</v>
          </cell>
          <cell r="I27">
            <v>87473</v>
          </cell>
          <cell r="J27">
            <v>88006</v>
          </cell>
          <cell r="K27">
            <v>87239</v>
          </cell>
          <cell r="L27">
            <v>86709</v>
          </cell>
          <cell r="M27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2099</v>
          </cell>
          <cell r="I35">
            <v>2455</v>
          </cell>
          <cell r="J35">
            <v>0</v>
          </cell>
          <cell r="K35">
            <v>3511</v>
          </cell>
          <cell r="L35">
            <v>3598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122</v>
          </cell>
          <cell r="I59">
            <v>52</v>
          </cell>
          <cell r="J59">
            <v>0</v>
          </cell>
          <cell r="K59">
            <v>282</v>
          </cell>
          <cell r="L59">
            <v>700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3">
          <cell r="A63" t="str">
            <v>=== Итого по разделу II</v>
          </cell>
          <cell r="B63" t="str">
            <v>290</v>
          </cell>
          <cell r="C63">
            <v>30148</v>
          </cell>
          <cell r="D63">
            <v>27718</v>
          </cell>
          <cell r="E63">
            <v>25339</v>
          </cell>
          <cell r="F63">
            <v>25898</v>
          </cell>
          <cell r="G63">
            <v>27190</v>
          </cell>
          <cell r="H63">
            <v>27757</v>
          </cell>
          <cell r="I63">
            <v>29529</v>
          </cell>
          <cell r="J63">
            <v>28034</v>
          </cell>
          <cell r="K63">
            <v>31269</v>
          </cell>
          <cell r="L63">
            <v>32632</v>
          </cell>
          <cell r="M63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B69" t="str">
            <v>399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Отклонения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 xml:space="preserve"> БАЛАНС (ПАССИВ)</v>
          </cell>
        </row>
        <row r="72">
          <cell r="A72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C76">
            <v>86452</v>
          </cell>
          <cell r="D76">
            <v>86452</v>
          </cell>
          <cell r="E76">
            <v>86452</v>
          </cell>
          <cell r="F76">
            <v>86452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7">
          <cell r="A87" t="str">
            <v xml:space="preserve"> === Итого по разделу III</v>
          </cell>
          <cell r="B87" t="str">
            <v>490</v>
          </cell>
          <cell r="C87">
            <v>91168</v>
          </cell>
          <cell r="D87">
            <v>91168</v>
          </cell>
          <cell r="E87">
            <v>91098</v>
          </cell>
          <cell r="F87">
            <v>92398</v>
          </cell>
          <cell r="G87">
            <v>91960</v>
          </cell>
          <cell r="H87">
            <v>94948</v>
          </cell>
          <cell r="I87">
            <v>95868</v>
          </cell>
          <cell r="J87">
            <v>97053</v>
          </cell>
          <cell r="K87">
            <v>98182</v>
          </cell>
          <cell r="L87">
            <v>100213</v>
          </cell>
          <cell r="M87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Прочие долгосрочные пассивы</v>
          </cell>
          <cell r="B94" t="str">
            <v>520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M94">
            <v>0</v>
          </cell>
        </row>
        <row r="95">
          <cell r="A95" t="str">
            <v>V. Краткосрочные пассивы</v>
          </cell>
          <cell r="B95" t="str">
            <v>590</v>
          </cell>
          <cell r="C95">
            <v>0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B115" t="str">
            <v>690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  <sheetName val="old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4"/>
      <sheetName val="Меню6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  <sheetName val="Макрос1"/>
      <sheetName val="Экономика и финансы"/>
      <sheetName val="Переменные"/>
      <sheetName val="Производство"/>
      <sheetName val="Анализ ОКР"/>
      <sheetName val="Реклассификация векселей"/>
      <sheetName val="Реализация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Экономика_и_финансы"/>
      <sheetName val="Анализ_ОКР"/>
      <sheetName val="Реклассификация_векселей"/>
      <sheetName val="с"/>
      <sheetName val="СодержанТрансп"/>
      <sheetName val="2007"/>
      <sheetName val="Показ.Эфф.Инвест."/>
      <sheetName val="Шахм"/>
      <sheetName val=""/>
      <sheetName val="ФинРасходы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A2" t="str">
            <v>Объем производства готовой продукции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D160"/>
  <sheetViews>
    <sheetView tabSelected="1" zoomScaleNormal="100" workbookViewId="0">
      <selection activeCell="L17" sqref="L17"/>
    </sheetView>
  </sheetViews>
  <sheetFormatPr defaultRowHeight="15" outlineLevelCol="1"/>
  <cols>
    <col min="1" max="1" width="3.42578125" style="1" customWidth="1"/>
    <col min="2" max="2" width="37.7109375" style="29" customWidth="1"/>
    <col min="3" max="3" width="1.42578125" style="3" customWidth="1"/>
    <col min="4" max="7" width="9.42578125" style="1" hidden="1" customWidth="1" outlineLevel="1"/>
    <col min="8" max="8" width="9.42578125" style="1" customWidth="1" collapsed="1"/>
    <col min="9" max="10" width="9.42578125" style="1" customWidth="1"/>
    <col min="11" max="17" width="10" style="1" customWidth="1"/>
    <col min="18" max="19" width="9.42578125" style="87" customWidth="1"/>
    <col min="20" max="16384" width="9.140625" style="1"/>
  </cols>
  <sheetData>
    <row r="2" spans="1:28">
      <c r="B2" s="2"/>
    </row>
    <row r="4" spans="1:28" ht="17.25">
      <c r="B4" s="4" t="s">
        <v>124</v>
      </c>
    </row>
    <row r="5" spans="1:28" ht="15.7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88"/>
      <c r="S5" s="88"/>
    </row>
    <row r="6" spans="1:28" ht="15.75"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9"/>
      <c r="S6" s="89"/>
      <c r="T6" s="55"/>
      <c r="U6" s="108"/>
      <c r="V6" s="109"/>
      <c r="W6" s="109"/>
      <c r="X6" s="55"/>
      <c r="Y6" s="108" t="s">
        <v>110</v>
      </c>
      <c r="Z6" s="109"/>
      <c r="AA6" s="109"/>
      <c r="AB6" s="55"/>
    </row>
    <row r="7" spans="1:28" ht="15.75">
      <c r="B7" s="9"/>
      <c r="C7" s="6"/>
      <c r="D7" s="6"/>
      <c r="E7" s="6"/>
      <c r="F7" s="6"/>
      <c r="G7" s="6"/>
      <c r="H7" s="6"/>
      <c r="I7" s="6"/>
      <c r="J7" s="6"/>
      <c r="K7" s="75"/>
      <c r="L7" s="75"/>
      <c r="M7" s="75"/>
      <c r="N7" s="75"/>
      <c r="O7" s="75"/>
      <c r="P7" s="75"/>
      <c r="Q7" s="75"/>
      <c r="R7" s="88"/>
      <c r="S7" s="88"/>
    </row>
    <row r="8" spans="1:28">
      <c r="A8" s="10"/>
      <c r="B8" s="4" t="s">
        <v>61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90"/>
      <c r="S8" s="90"/>
    </row>
    <row r="9" spans="1:28" ht="30">
      <c r="B9" s="12" t="s">
        <v>1</v>
      </c>
      <c r="C9" s="13"/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4" t="s">
        <v>87</v>
      </c>
      <c r="M9" s="14" t="s">
        <v>89</v>
      </c>
      <c r="N9" s="14" t="s">
        <v>107</v>
      </c>
      <c r="O9" s="14" t="s">
        <v>108</v>
      </c>
      <c r="P9" s="14" t="s">
        <v>117</v>
      </c>
      <c r="Q9" s="15" t="s">
        <v>119</v>
      </c>
      <c r="R9" s="91" t="s">
        <v>10</v>
      </c>
      <c r="S9" s="91" t="s">
        <v>11</v>
      </c>
      <c r="U9" s="14" t="s">
        <v>120</v>
      </c>
      <c r="V9" s="15" t="s">
        <v>121</v>
      </c>
      <c r="W9" s="91" t="s">
        <v>11</v>
      </c>
      <c r="Y9" s="14" t="s">
        <v>12</v>
      </c>
      <c r="Z9" s="15" t="s">
        <v>109</v>
      </c>
      <c r="AA9" s="91" t="s">
        <v>11</v>
      </c>
    </row>
    <row r="10" spans="1:28">
      <c r="B10" s="16" t="s">
        <v>13</v>
      </c>
      <c r="C10" s="17"/>
      <c r="D10" s="18">
        <v>0.21964893299999996</v>
      </c>
      <c r="E10" s="18">
        <v>0.14166192999999999</v>
      </c>
      <c r="F10" s="18">
        <v>0.20694889999999991</v>
      </c>
      <c r="G10" s="18">
        <v>4.6374170000000006E-2</v>
      </c>
      <c r="H10" s="18">
        <v>4.2435510000000058E-2</v>
      </c>
      <c r="I10" s="18">
        <v>9.0533230000000006E-2</v>
      </c>
      <c r="J10" s="18">
        <v>9.4686100000000023E-3</v>
      </c>
      <c r="K10" s="18">
        <v>2.6467879999999843E-2</v>
      </c>
      <c r="L10" s="18">
        <v>6.2965499999999988E-3</v>
      </c>
      <c r="M10" s="18">
        <v>4.2422000000000007E-3</v>
      </c>
      <c r="N10" s="102">
        <v>9.7008070000000002E-2</v>
      </c>
      <c r="O10" s="102">
        <v>0.15646412200000004</v>
      </c>
      <c r="P10" s="102">
        <v>0.15462864000000001</v>
      </c>
      <c r="Q10" s="83">
        <v>0.12019350499999998</v>
      </c>
      <c r="R10" s="116">
        <f>Q10/P10-1</f>
        <v>-0.22269571148009859</v>
      </c>
      <c r="S10" s="116">
        <f>Q10/M10-1</f>
        <v>27.332823770685014</v>
      </c>
      <c r="U10" s="18">
        <f>L10+M10</f>
        <v>1.053875E-2</v>
      </c>
      <c r="V10" s="83">
        <f>P10+Q10</f>
        <v>0.27482214500000002</v>
      </c>
      <c r="W10" s="119">
        <f t="shared" ref="W10:W17" si="0">V10/U10-1</f>
        <v>25.077299964417037</v>
      </c>
      <c r="Y10" s="18">
        <f>SUM(H10:K10)</f>
        <v>0.16890522999999991</v>
      </c>
      <c r="Z10" s="83">
        <f t="shared" ref="Z10:Z14" si="1">SUM(L10:O10)</f>
        <v>0.26401094200000003</v>
      </c>
      <c r="AA10" s="119">
        <f t="shared" ref="AA10" si="2">Z10/Y10-1</f>
        <v>0.56307144544902599</v>
      </c>
    </row>
    <row r="11" spans="1:28">
      <c r="B11" s="16" t="s">
        <v>14</v>
      </c>
      <c r="C11" s="17"/>
      <c r="D11" s="18">
        <v>0.89172441300000005</v>
      </c>
      <c r="E11" s="18">
        <v>0.85562463578096004</v>
      </c>
      <c r="F11" s="18">
        <v>0.97723586062933576</v>
      </c>
      <c r="G11" s="18">
        <v>1.2354827120454397</v>
      </c>
      <c r="H11" s="18">
        <v>1.130277344772</v>
      </c>
      <c r="I11" s="18">
        <v>0.93677422841360036</v>
      </c>
      <c r="J11" s="18">
        <v>0.77974111393439971</v>
      </c>
      <c r="K11" s="18">
        <v>1.2267326639455784</v>
      </c>
      <c r="L11" s="18">
        <v>1.2954943569694002</v>
      </c>
      <c r="M11" s="18">
        <v>0.97331467905425018</v>
      </c>
      <c r="N11" s="102">
        <v>0.86037077057750044</v>
      </c>
      <c r="O11" s="102">
        <v>1.2091312414825002</v>
      </c>
      <c r="P11" s="102">
        <v>1.418493858798298</v>
      </c>
      <c r="Q11" s="83">
        <v>1.234737806108299</v>
      </c>
      <c r="R11" s="116">
        <f t="shared" ref="R11:R16" si="3">Q11/P11-1</f>
        <v>-0.12954307242871765</v>
      </c>
      <c r="S11" s="116">
        <f t="shared" ref="S11:S16" si="4">Q11/M11-1</f>
        <v>0.26859055214092553</v>
      </c>
      <c r="U11" s="18">
        <f t="shared" ref="U11:U16" si="5">L11+M11</f>
        <v>2.2688090360236504</v>
      </c>
      <c r="V11" s="83">
        <f t="shared" ref="V11:V16" si="6">P11+Q11</f>
        <v>2.6532316649065972</v>
      </c>
      <c r="W11" s="119">
        <f t="shared" si="0"/>
        <v>0.16943807203654826</v>
      </c>
      <c r="Y11" s="18">
        <f t="shared" ref="Y11:Y15" si="7">SUM(H11:K11)</f>
        <v>4.0735253510655784</v>
      </c>
      <c r="Z11" s="83">
        <f t="shared" si="1"/>
        <v>4.3383110480836509</v>
      </c>
      <c r="AA11" s="119">
        <f t="shared" ref="AA11:AA16" si="8">Z11/Y11-1</f>
        <v>6.5001607747158907E-2</v>
      </c>
    </row>
    <row r="12" spans="1:28">
      <c r="B12" s="16" t="s">
        <v>15</v>
      </c>
      <c r="C12" s="17"/>
      <c r="D12" s="18">
        <v>2.3710580906847212</v>
      </c>
      <c r="E12" s="18">
        <v>2.3481997298782478</v>
      </c>
      <c r="F12" s="18">
        <v>2.1873899389865779</v>
      </c>
      <c r="G12" s="18">
        <v>1.995863025893365</v>
      </c>
      <c r="H12" s="18">
        <v>2.1605757037627411</v>
      </c>
      <c r="I12" s="18">
        <v>2.2771030508839987</v>
      </c>
      <c r="J12" s="18">
        <v>2.3650332922183992</v>
      </c>
      <c r="K12" s="18">
        <v>1.6827145833476607</v>
      </c>
      <c r="L12" s="18">
        <v>1.9094137399178994</v>
      </c>
      <c r="M12" s="18">
        <v>2.1179200357025003</v>
      </c>
      <c r="N12" s="102">
        <v>2.0151585436491</v>
      </c>
      <c r="O12" s="102">
        <v>1.8449463737149501</v>
      </c>
      <c r="P12" s="102">
        <v>1.8167983744574001</v>
      </c>
      <c r="Q12" s="83">
        <v>1.9812319979007496</v>
      </c>
      <c r="R12" s="116">
        <f t="shared" si="3"/>
        <v>9.0507359404952581E-2</v>
      </c>
      <c r="S12" s="116">
        <f t="shared" si="4"/>
        <v>-6.4538809538393305E-2</v>
      </c>
      <c r="U12" s="18">
        <f t="shared" si="5"/>
        <v>4.0273337756203995</v>
      </c>
      <c r="V12" s="83">
        <f t="shared" si="6"/>
        <v>3.7980303723581494</v>
      </c>
      <c r="W12" s="119">
        <f t="shared" si="0"/>
        <v>-5.6936776546892109E-2</v>
      </c>
      <c r="Y12" s="18">
        <f t="shared" si="7"/>
        <v>8.4854266302127996</v>
      </c>
      <c r="Z12" s="83">
        <f t="shared" si="1"/>
        <v>7.8874386929844489</v>
      </c>
      <c r="AA12" s="119">
        <f t="shared" si="8"/>
        <v>-7.04723478604109E-2</v>
      </c>
    </row>
    <row r="13" spans="1:28">
      <c r="B13" s="16" t="s">
        <v>16</v>
      </c>
      <c r="C13" s="17"/>
      <c r="D13" s="18">
        <v>0</v>
      </c>
      <c r="E13" s="18">
        <v>1.9055799999999998E-3</v>
      </c>
      <c r="F13" s="18">
        <v>0</v>
      </c>
      <c r="G13" s="18">
        <v>0</v>
      </c>
      <c r="H13" s="18">
        <v>0</v>
      </c>
      <c r="I13" s="18">
        <v>1.09443E-3</v>
      </c>
      <c r="J13" s="18">
        <v>3.4457250000000002E-2</v>
      </c>
      <c r="K13" s="18">
        <v>8.4273516999999853E-2</v>
      </c>
      <c r="L13" s="18">
        <v>8.6162009999999997E-2</v>
      </c>
      <c r="M13" s="18">
        <v>8.3837680000000012E-2</v>
      </c>
      <c r="N13" s="102">
        <v>6.5075540000000001E-2</v>
      </c>
      <c r="O13" s="102">
        <v>6.5287010000000006E-2</v>
      </c>
      <c r="P13" s="102">
        <v>5.2396123999999995E-2</v>
      </c>
      <c r="Q13" s="83">
        <v>7.5879370000000015E-2</v>
      </c>
      <c r="R13" s="116">
        <f t="shared" si="3"/>
        <v>0.44818670174916031</v>
      </c>
      <c r="S13" s="116">
        <f t="shared" si="4"/>
        <v>-9.4925217396282902E-2</v>
      </c>
      <c r="U13" s="18">
        <f t="shared" si="5"/>
        <v>0.16999969000000001</v>
      </c>
      <c r="V13" s="83">
        <f t="shared" si="6"/>
        <v>0.12827549400000002</v>
      </c>
      <c r="W13" s="119">
        <f t="shared" si="0"/>
        <v>-0.24543689462021956</v>
      </c>
      <c r="Y13" s="18">
        <f t="shared" si="7"/>
        <v>0.11982519699999986</v>
      </c>
      <c r="Z13" s="83">
        <f t="shared" si="1"/>
        <v>0.30036224</v>
      </c>
      <c r="AA13" s="119">
        <f t="shared" si="8"/>
        <v>1.5066701121300921</v>
      </c>
    </row>
    <row r="14" spans="1:28">
      <c r="B14" s="16" t="s">
        <v>17</v>
      </c>
      <c r="C14" s="17"/>
      <c r="D14" s="18">
        <v>0.32721408699999999</v>
      </c>
      <c r="E14" s="18">
        <v>0.39389717199999991</v>
      </c>
      <c r="F14" s="18">
        <v>0.36615206</v>
      </c>
      <c r="G14" s="18">
        <v>0.33365367000000001</v>
      </c>
      <c r="H14" s="18">
        <v>0.35949977899999996</v>
      </c>
      <c r="I14" s="18">
        <v>0.39002787000000005</v>
      </c>
      <c r="J14" s="18">
        <v>0.45526863900000014</v>
      </c>
      <c r="K14" s="18">
        <v>0.47381705899999921</v>
      </c>
      <c r="L14" s="18">
        <v>0.49017494400000006</v>
      </c>
      <c r="M14" s="18">
        <v>0.56792765400000011</v>
      </c>
      <c r="N14" s="102">
        <v>0.45897431200000027</v>
      </c>
      <c r="O14" s="102">
        <v>0.48742977200000004</v>
      </c>
      <c r="P14" s="102">
        <v>0.44116840900000004</v>
      </c>
      <c r="Q14" s="83">
        <v>0.52779493504999986</v>
      </c>
      <c r="R14" s="116">
        <f t="shared" si="3"/>
        <v>0.19635704706589685</v>
      </c>
      <c r="S14" s="116">
        <f t="shared" si="4"/>
        <v>-7.0665195940608716E-2</v>
      </c>
      <c r="U14" s="18">
        <f t="shared" si="5"/>
        <v>1.0581025980000001</v>
      </c>
      <c r="V14" s="83">
        <f t="shared" si="6"/>
        <v>0.96896334404999984</v>
      </c>
      <c r="W14" s="119">
        <f t="shared" si="0"/>
        <v>-8.4244433496797999E-2</v>
      </c>
      <c r="Y14" s="18">
        <f t="shared" si="7"/>
        <v>1.6786133469999995</v>
      </c>
      <c r="Z14" s="83">
        <f t="shared" si="1"/>
        <v>2.0045066820000006</v>
      </c>
      <c r="AA14" s="119">
        <f t="shared" si="8"/>
        <v>0.19414437254561001</v>
      </c>
    </row>
    <row r="15" spans="1:28">
      <c r="B15" s="16" t="s">
        <v>18</v>
      </c>
      <c r="C15" s="17"/>
      <c r="D15" s="18">
        <v>6.258569600000001E-2</v>
      </c>
      <c r="E15" s="18">
        <v>7.6769690000000002E-2</v>
      </c>
      <c r="F15" s="18">
        <v>7.8506759999999995E-2</v>
      </c>
      <c r="G15" s="18">
        <v>6.7038139999999927E-2</v>
      </c>
      <c r="H15" s="18">
        <v>7.0519759999999918E-2</v>
      </c>
      <c r="I15" s="18">
        <v>7.7997769999999939E-2</v>
      </c>
      <c r="J15" s="18">
        <v>8.0054999999999904E-2</v>
      </c>
      <c r="K15" s="18">
        <v>7.6538617999999822E-2</v>
      </c>
      <c r="L15" s="18">
        <v>7.7360159999999928E-2</v>
      </c>
      <c r="M15" s="18">
        <v>8.6954539999999927E-2</v>
      </c>
      <c r="N15" s="110">
        <v>8.4210269999999893E-2</v>
      </c>
      <c r="O15" s="110">
        <v>8.2738919999999924E-2</v>
      </c>
      <c r="P15" s="110">
        <v>7.4784699999999898E-2</v>
      </c>
      <c r="Q15" s="19">
        <v>6.3709947999999988E-2</v>
      </c>
      <c r="R15" s="116">
        <f t="shared" si="3"/>
        <v>-0.14808847264213032</v>
      </c>
      <c r="S15" s="116">
        <f t="shared" si="4"/>
        <v>-0.26731890019773508</v>
      </c>
      <c r="U15" s="18">
        <f t="shared" si="5"/>
        <v>0.16431469999999987</v>
      </c>
      <c r="V15" s="19">
        <f t="shared" si="6"/>
        <v>0.13849464799999989</v>
      </c>
      <c r="W15" s="119">
        <f t="shared" si="0"/>
        <v>-0.15713780933781341</v>
      </c>
      <c r="Y15" s="18">
        <f t="shared" si="7"/>
        <v>0.30511114799999955</v>
      </c>
      <c r="Z15" s="19">
        <f>SUM(L15:O15)</f>
        <v>0.33126388999999967</v>
      </c>
      <c r="AA15" s="119">
        <f t="shared" si="8"/>
        <v>8.5715458682618095E-2</v>
      </c>
    </row>
    <row r="16" spans="1:28" s="20" customFormat="1" ht="15.75" thickBot="1">
      <c r="B16" s="21" t="s">
        <v>19</v>
      </c>
      <c r="C16" s="21"/>
      <c r="D16" s="22">
        <f t="shared" ref="D16:P16" si="9">SUM(D10:D15)</f>
        <v>3.8722312196847213</v>
      </c>
      <c r="E16" s="22">
        <f t="shared" si="9"/>
        <v>3.8180587376592072</v>
      </c>
      <c r="F16" s="22">
        <f t="shared" si="9"/>
        <v>3.8162335196159134</v>
      </c>
      <c r="G16" s="22">
        <f t="shared" si="9"/>
        <v>3.6784117179388041</v>
      </c>
      <c r="H16" s="22">
        <f t="shared" si="9"/>
        <v>3.763308097534741</v>
      </c>
      <c r="I16" s="22">
        <f t="shared" si="9"/>
        <v>3.7735305792975993</v>
      </c>
      <c r="J16" s="22">
        <f t="shared" si="9"/>
        <v>3.7240239051527988</v>
      </c>
      <c r="K16" s="22">
        <f t="shared" si="9"/>
        <v>3.5705443212932373</v>
      </c>
      <c r="L16" s="22">
        <f t="shared" si="9"/>
        <v>3.8649017608872995</v>
      </c>
      <c r="M16" s="22">
        <f t="shared" si="9"/>
        <v>3.8341967887567501</v>
      </c>
      <c r="N16" s="22">
        <f t="shared" si="9"/>
        <v>3.5807975062266006</v>
      </c>
      <c r="O16" s="22">
        <f t="shared" ref="O16:Q16" si="10">SUM(O10:O15)</f>
        <v>3.8459974391974501</v>
      </c>
      <c r="P16" s="22">
        <f t="shared" si="10"/>
        <v>3.9582701062556978</v>
      </c>
      <c r="Q16" s="23">
        <f t="shared" si="10"/>
        <v>4.0035475620590484</v>
      </c>
      <c r="R16" s="117">
        <f t="shared" si="3"/>
        <v>1.1438697862430791E-2</v>
      </c>
      <c r="S16" s="117">
        <f t="shared" si="4"/>
        <v>4.4168513676422716E-2</v>
      </c>
      <c r="U16" s="22">
        <f t="shared" si="5"/>
        <v>7.6990985496440496</v>
      </c>
      <c r="V16" s="23">
        <f t="shared" si="6"/>
        <v>7.9618176683147457</v>
      </c>
      <c r="W16" s="117">
        <f t="shared" si="0"/>
        <v>3.4123360933318914E-2</v>
      </c>
      <c r="Y16" s="22">
        <f t="shared" ref="Y16:Z16" si="11">SUM(Y10:Y15)</f>
        <v>14.831406903278376</v>
      </c>
      <c r="Z16" s="23">
        <f t="shared" si="11"/>
        <v>15.125893495068098</v>
      </c>
      <c r="AA16" s="117">
        <f t="shared" si="8"/>
        <v>1.9855607341244808E-2</v>
      </c>
      <c r="AB16" s="1"/>
    </row>
    <row r="17" spans="1:30">
      <c r="B17" s="25" t="s">
        <v>20</v>
      </c>
      <c r="C17" s="17"/>
      <c r="D17" s="26">
        <v>0.29212063816067751</v>
      </c>
      <c r="E17" s="26">
        <v>0.32017150057408572</v>
      </c>
      <c r="F17" s="26">
        <v>0.33285098998027696</v>
      </c>
      <c r="G17" s="26">
        <v>0.35796123734018359</v>
      </c>
      <c r="H17" s="26">
        <v>0.35062575864981982</v>
      </c>
      <c r="I17" s="26">
        <v>0.37384259418473587</v>
      </c>
      <c r="J17" s="26">
        <v>0.42899022903410655</v>
      </c>
      <c r="K17" s="26">
        <v>0.40886876155135687</v>
      </c>
      <c r="L17" s="26">
        <v>0.40076513009334586</v>
      </c>
      <c r="M17" s="26">
        <v>0.45257423199779551</v>
      </c>
      <c r="N17" s="111">
        <v>0.47293857920063914</v>
      </c>
      <c r="O17" s="125">
        <v>0.41334062285068152</v>
      </c>
      <c r="P17" s="125">
        <v>0.35621637916311361</v>
      </c>
      <c r="Q17" s="126">
        <v>0.3833942650254345</v>
      </c>
      <c r="R17" s="92"/>
      <c r="S17" s="92"/>
      <c r="U17" s="26">
        <f>(L17*$L$16+M17*$M$16)/$U$16</f>
        <v>0.42656637044239898</v>
      </c>
      <c r="V17" s="27">
        <f>(P17*$P$16+Q17*$Q$16)/$V$16</f>
        <v>0.36988260002107565</v>
      </c>
      <c r="W17" s="118"/>
      <c r="Y17" s="26">
        <v>0.39023089031177693</v>
      </c>
      <c r="Z17" s="27">
        <v>0.43412547225812431</v>
      </c>
      <c r="AA17" s="118"/>
    </row>
    <row r="18" spans="1:30" ht="30">
      <c r="B18" s="28" t="s">
        <v>86</v>
      </c>
      <c r="C18" s="17"/>
      <c r="D18" s="26">
        <v>0.41623566377093307</v>
      </c>
      <c r="E18" s="26">
        <v>0.38421029533123535</v>
      </c>
      <c r="F18" s="26">
        <v>0.42778978320076916</v>
      </c>
      <c r="G18" s="26">
        <v>0.41802621074229102</v>
      </c>
      <c r="H18" s="26">
        <v>0.39391593322262841</v>
      </c>
      <c r="I18" s="26">
        <v>0.37687552013664893</v>
      </c>
      <c r="J18" s="26">
        <v>0.31733357206860646</v>
      </c>
      <c r="K18" s="26">
        <v>0.43952000341511455</v>
      </c>
      <c r="L18" s="26">
        <v>0.45490465729104668</v>
      </c>
      <c r="M18" s="26">
        <v>0.384581151213715</v>
      </c>
      <c r="N18" s="112">
        <v>0.35274926013089858</v>
      </c>
      <c r="O18" s="120">
        <v>0.43035089444713165</v>
      </c>
      <c r="P18" s="120">
        <v>0.54430571314347354</v>
      </c>
      <c r="Q18" s="127">
        <v>0.49900332393516711</v>
      </c>
      <c r="R18" s="92"/>
      <c r="S18" s="92"/>
      <c r="U18" s="26">
        <f t="shared" ref="U18:U19" si="12">(L18*$L$16+M18*$M$16)/$U$16</f>
        <v>0.4198831337403075</v>
      </c>
      <c r="V18" s="84">
        <f t="shared" ref="V18:V19" si="13">(P18*$P$16+Q18*$Q$16)/$V$16</f>
        <v>0.52152570518220676</v>
      </c>
      <c r="W18" s="118"/>
      <c r="Y18" s="26">
        <v>0.38133009353269792</v>
      </c>
      <c r="Z18" s="84">
        <v>0.40731005466386966</v>
      </c>
      <c r="AA18" s="118"/>
    </row>
    <row r="19" spans="1:30">
      <c r="B19" s="25" t="s">
        <v>21</v>
      </c>
      <c r="C19" s="17"/>
      <c r="D19" s="26">
        <v>0.29164369806838941</v>
      </c>
      <c r="E19" s="26">
        <v>0.29561820409467887</v>
      </c>
      <c r="F19" s="26">
        <v>0.23935922681895389</v>
      </c>
      <c r="G19" s="26">
        <v>0.22081867072616609</v>
      </c>
      <c r="H19" s="26">
        <v>0.25545834274609946</v>
      </c>
      <c r="I19" s="26">
        <v>0.24928188298203632</v>
      </c>
      <c r="J19" s="26">
        <v>0.25368203271886297</v>
      </c>
      <c r="K19" s="26">
        <v>0.15161123503352861</v>
      </c>
      <c r="L19" s="26">
        <v>0.14432732250333796</v>
      </c>
      <c r="M19" s="26">
        <v>0.1628397448424134</v>
      </c>
      <c r="N19" s="112">
        <v>0.1743121606684622</v>
      </c>
      <c r="O19" s="120">
        <v>0.15393988778135909</v>
      </c>
      <c r="P19" s="120">
        <v>9.9477907693412915E-2</v>
      </c>
      <c r="Q19" s="127">
        <v>0.11760241103939849</v>
      </c>
      <c r="R19" s="92"/>
      <c r="S19" s="92"/>
      <c r="U19" s="26">
        <f t="shared" si="12"/>
        <v>0.15354661874002185</v>
      </c>
      <c r="V19" s="84">
        <f t="shared" si="13"/>
        <v>0.10859169479671778</v>
      </c>
      <c r="W19" s="118"/>
      <c r="Y19" s="26">
        <v>0.22844048907011691</v>
      </c>
      <c r="Z19" s="84">
        <v>0.158562499640892</v>
      </c>
      <c r="AA19" s="118"/>
    </row>
    <row r="20" spans="1:30"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62"/>
      <c r="R20" s="93"/>
      <c r="S20" s="93"/>
      <c r="U20" s="31"/>
      <c r="V20" s="62"/>
      <c r="W20" s="107"/>
      <c r="Y20" s="31"/>
      <c r="Z20" s="62"/>
      <c r="AA20" s="107"/>
    </row>
    <row r="21" spans="1:30" ht="30">
      <c r="B21" s="25" t="s">
        <v>85</v>
      </c>
      <c r="C21" s="32"/>
      <c r="D21" s="33">
        <v>0.58429239800000188</v>
      </c>
      <c r="E21" s="33">
        <v>0.55501972499999885</v>
      </c>
      <c r="F21" s="33">
        <v>0.43042266699999904</v>
      </c>
      <c r="G21" s="33">
        <v>0.38119970300000011</v>
      </c>
      <c r="H21" s="33">
        <v>0.41287638300000157</v>
      </c>
      <c r="I21" s="33">
        <v>0.41496611400000083</v>
      </c>
      <c r="J21" s="33">
        <v>0.39785448000000007</v>
      </c>
      <c r="K21" s="33">
        <v>0.48049310799999922</v>
      </c>
      <c r="L21" s="33">
        <v>0.47243408799999975</v>
      </c>
      <c r="M21" s="33">
        <v>0.43087422000000014</v>
      </c>
      <c r="N21" s="113">
        <v>0.43251004199999971</v>
      </c>
      <c r="O21" s="113">
        <v>0.47195205388669326</v>
      </c>
      <c r="P21" s="113">
        <v>0.50668935699999995</v>
      </c>
      <c r="Q21" s="85">
        <v>0.57709507691360895</v>
      </c>
      <c r="R21" s="118">
        <f>Q21/P21-1</f>
        <v>0.13895243494054488</v>
      </c>
      <c r="S21" s="118">
        <f>Q21/M21-1</f>
        <v>0.33935856481181159</v>
      </c>
      <c r="U21" s="113">
        <f>L21+M21</f>
        <v>0.90330830799999995</v>
      </c>
      <c r="V21" s="85">
        <f>P21+Q21</f>
        <v>1.0837844339136089</v>
      </c>
      <c r="W21" s="120">
        <f t="shared" ref="W21" si="14">V21/U21-1</f>
        <v>0.19979460425112006</v>
      </c>
      <c r="Y21" s="113">
        <f t="shared" ref="Y21" si="15">SUM(H21:K21)</f>
        <v>1.7061900850000018</v>
      </c>
      <c r="Z21" s="85">
        <f>SUM(L21:O21)</f>
        <v>1.8077704038866929</v>
      </c>
      <c r="AA21" s="120">
        <f t="shared" ref="AA21" si="16">Z21/Y21-1</f>
        <v>5.9536343447155193E-2</v>
      </c>
    </row>
    <row r="22" spans="1:30">
      <c r="B22" s="34"/>
      <c r="D22" s="30"/>
      <c r="E22" s="31"/>
      <c r="F22" s="31"/>
      <c r="G22" s="31"/>
      <c r="H22" s="31"/>
      <c r="I22" s="31"/>
      <c r="J22" s="31"/>
      <c r="K22" s="31"/>
      <c r="L22" s="103"/>
      <c r="M22" s="103"/>
      <c r="N22" s="103"/>
      <c r="O22" s="103"/>
      <c r="P22" s="103"/>
      <c r="Q22" s="103"/>
      <c r="R22" s="93"/>
      <c r="S22" s="93"/>
    </row>
    <row r="23" spans="1:30" ht="30.75" customHeight="1">
      <c r="B23" s="130" t="s">
        <v>22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</row>
    <row r="24" spans="1:30">
      <c r="B24" s="34" t="s">
        <v>122</v>
      </c>
      <c r="D24" s="30"/>
      <c r="E24" s="31"/>
      <c r="F24" s="31"/>
      <c r="G24" s="31"/>
      <c r="H24" s="31"/>
      <c r="I24" s="31"/>
      <c r="J24" s="31"/>
      <c r="K24" s="31"/>
      <c r="L24" s="107"/>
      <c r="M24" s="107"/>
      <c r="N24" s="107"/>
      <c r="O24" s="107"/>
      <c r="P24" s="107"/>
      <c r="Q24" s="107"/>
      <c r="R24" s="93"/>
      <c r="S24" s="93"/>
    </row>
    <row r="25" spans="1:30">
      <c r="B25" s="34"/>
      <c r="D25" s="30"/>
      <c r="E25" s="31"/>
      <c r="F25" s="31"/>
      <c r="G25" s="31"/>
      <c r="H25" s="31"/>
      <c r="I25" s="31"/>
      <c r="J25" s="31"/>
      <c r="K25" s="74"/>
      <c r="L25" s="74"/>
      <c r="M25" s="74"/>
      <c r="N25" s="74"/>
      <c r="O25" s="74"/>
      <c r="P25" s="74"/>
      <c r="Q25" s="74"/>
      <c r="R25" s="93"/>
      <c r="S25" s="93"/>
      <c r="U25" s="74"/>
      <c r="V25" s="74"/>
      <c r="W25" s="105"/>
      <c r="Y25" s="74"/>
      <c r="Z25" s="74"/>
      <c r="AA25" s="105"/>
    </row>
    <row r="26" spans="1:30">
      <c r="B26" s="34"/>
      <c r="D26" s="30"/>
      <c r="E26" s="31"/>
      <c r="F26" s="31"/>
      <c r="G26" s="31"/>
      <c r="H26" s="31"/>
      <c r="I26" s="31"/>
      <c r="J26" s="31"/>
      <c r="K26" s="31"/>
      <c r="L26" s="74"/>
      <c r="M26" s="74"/>
      <c r="N26" s="74"/>
      <c r="O26" s="74"/>
      <c r="P26" s="74"/>
      <c r="Q26" s="74"/>
      <c r="R26" s="93"/>
      <c r="S26" s="93"/>
    </row>
    <row r="27" spans="1:30"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93"/>
      <c r="S27" s="93"/>
    </row>
    <row r="28" spans="1:30" ht="17.25">
      <c r="A28" s="10"/>
      <c r="B28" s="4" t="s">
        <v>90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90"/>
      <c r="S28" s="90"/>
    </row>
    <row r="29" spans="1:30" ht="30">
      <c r="B29" s="12" t="s">
        <v>1</v>
      </c>
      <c r="C29" s="13"/>
      <c r="D29" s="14" t="s">
        <v>2</v>
      </c>
      <c r="E29" s="14" t="s">
        <v>3</v>
      </c>
      <c r="F29" s="14" t="s">
        <v>4</v>
      </c>
      <c r="G29" s="14" t="s">
        <v>5</v>
      </c>
      <c r="H29" s="14" t="s">
        <v>6</v>
      </c>
      <c r="I29" s="14" t="s">
        <v>7</v>
      </c>
      <c r="J29" s="14" t="s">
        <v>8</v>
      </c>
      <c r="K29" s="14" t="s">
        <v>9</v>
      </c>
      <c r="L29" s="14" t="s">
        <v>87</v>
      </c>
      <c r="M29" s="14" t="s">
        <v>89</v>
      </c>
      <c r="N29" s="14" t="s">
        <v>107</v>
      </c>
      <c r="O29" s="14" t="s">
        <v>108</v>
      </c>
      <c r="P29" s="14" t="s">
        <v>117</v>
      </c>
      <c r="Q29" s="15" t="s">
        <v>119</v>
      </c>
      <c r="R29" s="91" t="s">
        <v>10</v>
      </c>
      <c r="S29" s="91" t="s">
        <v>11</v>
      </c>
      <c r="U29" s="14" t="s">
        <v>120</v>
      </c>
      <c r="V29" s="15" t="s">
        <v>121</v>
      </c>
      <c r="W29" s="91" t="s">
        <v>11</v>
      </c>
      <c r="Y29" s="14" t="s">
        <v>12</v>
      </c>
      <c r="Z29" s="15" t="s">
        <v>109</v>
      </c>
      <c r="AA29" s="91" t="s">
        <v>11</v>
      </c>
    </row>
    <row r="30" spans="1:30">
      <c r="B30" s="16" t="s">
        <v>23</v>
      </c>
      <c r="C30" s="17"/>
      <c r="D30" s="18">
        <v>0.21964893299999996</v>
      </c>
      <c r="E30" s="18">
        <v>0.14166192999999999</v>
      </c>
      <c r="F30" s="18">
        <v>0.20694889999999991</v>
      </c>
      <c r="G30" s="18">
        <v>4.6374170000000006E-2</v>
      </c>
      <c r="H30" s="18">
        <v>4.2435509999999996E-2</v>
      </c>
      <c r="I30" s="18">
        <v>9.0533230000000006E-2</v>
      </c>
      <c r="J30" s="18">
        <v>9.4686100000000023E-3</v>
      </c>
      <c r="K30" s="18">
        <v>2.6467879999999843E-2</v>
      </c>
      <c r="L30" s="18">
        <v>6.2965499999999988E-3</v>
      </c>
      <c r="M30" s="18">
        <v>4.2422000000000007E-3</v>
      </c>
      <c r="N30" s="102">
        <v>9.7008070000000002E-2</v>
      </c>
      <c r="O30" s="102">
        <v>0.15646412200000004</v>
      </c>
      <c r="P30" s="102">
        <v>0.15462864000000001</v>
      </c>
      <c r="Q30" s="83">
        <v>0.12019350499999998</v>
      </c>
      <c r="R30" s="119">
        <f t="shared" ref="R30:R42" si="17">Q30/P30-1</f>
        <v>-0.22269571148009859</v>
      </c>
      <c r="S30" s="119">
        <f t="shared" ref="S30:S42" si="18">Q30/M30-1</f>
        <v>27.332823770685014</v>
      </c>
      <c r="U30" s="18">
        <f t="shared" ref="U30:U42" si="19">L30+M30</f>
        <v>1.053875E-2</v>
      </c>
      <c r="V30" s="83">
        <f t="shared" ref="V30:V42" si="20">P30+Q30</f>
        <v>0.27482214500000002</v>
      </c>
      <c r="W30" s="119">
        <f t="shared" ref="W30:W43" si="21">V30/U30-1</f>
        <v>25.077299964417037</v>
      </c>
      <c r="Y30" s="18">
        <f t="shared" ref="Y30:Y41" si="22">SUM(H30:K30)</f>
        <v>0.16890522999999985</v>
      </c>
      <c r="Z30" s="83">
        <f t="shared" ref="Z30:Z41" si="23">SUM(L30:O30)</f>
        <v>0.26401094200000003</v>
      </c>
      <c r="AA30" s="119">
        <f t="shared" ref="AA30:AA41" si="24">Z30/Y30-1</f>
        <v>0.56307144544902643</v>
      </c>
    </row>
    <row r="31" spans="1:30" ht="17.25">
      <c r="B31" s="16" t="s">
        <v>91</v>
      </c>
      <c r="C31" s="17"/>
      <c r="D31" s="18">
        <v>1.5705761199999997</v>
      </c>
      <c r="E31" s="18">
        <v>1.5923598799999998</v>
      </c>
      <c r="F31" s="18">
        <v>1.4634834700000563</v>
      </c>
      <c r="G31" s="18">
        <v>1.8438106100000002</v>
      </c>
      <c r="H31" s="18">
        <v>1.62339641</v>
      </c>
      <c r="I31" s="18">
        <v>1.5309831490000001</v>
      </c>
      <c r="J31" s="18">
        <v>1.6899255599999996</v>
      </c>
      <c r="K31" s="18">
        <v>1.563200150000019</v>
      </c>
      <c r="L31" s="18">
        <v>1.7740295999999998</v>
      </c>
      <c r="M31" s="18">
        <v>1.4248228229999995</v>
      </c>
      <c r="N31" s="102">
        <v>1.5411899500000006</v>
      </c>
      <c r="O31" s="102">
        <v>1.7494141500000002</v>
      </c>
      <c r="P31" s="102">
        <v>1.774642168999998</v>
      </c>
      <c r="Q31" s="83">
        <v>1.6296758939999991</v>
      </c>
      <c r="R31" s="119">
        <f t="shared" si="17"/>
        <v>-8.1687608652783572E-2</v>
      </c>
      <c r="S31" s="119">
        <f t="shared" si="18"/>
        <v>0.14377441720695949</v>
      </c>
      <c r="U31" s="18">
        <f t="shared" si="19"/>
        <v>3.1988524229999991</v>
      </c>
      <c r="V31" s="83">
        <f t="shared" si="20"/>
        <v>3.4043180629999972</v>
      </c>
      <c r="W31" s="119">
        <f t="shared" si="21"/>
        <v>6.4231046897532451E-2</v>
      </c>
      <c r="Y31" s="18">
        <f t="shared" si="22"/>
        <v>6.4075052690000183</v>
      </c>
      <c r="Z31" s="83">
        <f t="shared" si="23"/>
        <v>6.4894565229999994</v>
      </c>
      <c r="AA31" s="119">
        <f t="shared" si="24"/>
        <v>1.2789884761619685E-2</v>
      </c>
    </row>
    <row r="32" spans="1:30">
      <c r="B32" s="35" t="s">
        <v>24</v>
      </c>
      <c r="C32" s="17"/>
      <c r="D32" s="18">
        <v>0.10711723999999999</v>
      </c>
      <c r="E32" s="18">
        <v>0.10737149</v>
      </c>
      <c r="F32" s="18">
        <v>0.10760390999999998</v>
      </c>
      <c r="G32" s="18">
        <v>0.37471759999999998</v>
      </c>
      <c r="H32" s="18">
        <v>5.2623089999999997E-2</v>
      </c>
      <c r="I32" s="18">
        <v>0</v>
      </c>
      <c r="J32" s="18">
        <v>0.36676428999999999</v>
      </c>
      <c r="K32" s="18">
        <v>0.21011063999999988</v>
      </c>
      <c r="L32" s="18">
        <v>0.3688936000000001</v>
      </c>
      <c r="M32" s="18">
        <v>0.31759949000000004</v>
      </c>
      <c r="N32" s="102">
        <v>0.57771992999999999</v>
      </c>
      <c r="O32" s="102">
        <v>0.45279440000000004</v>
      </c>
      <c r="P32" s="102">
        <v>0.21293139</v>
      </c>
      <c r="Q32" s="83">
        <v>0.26607780000000003</v>
      </c>
      <c r="R32" s="119">
        <f t="shared" si="17"/>
        <v>0.24959405938222656</v>
      </c>
      <c r="S32" s="119">
        <f t="shared" si="18"/>
        <v>-0.16222220633918527</v>
      </c>
      <c r="U32" s="18">
        <f t="shared" si="19"/>
        <v>0.68649309000000014</v>
      </c>
      <c r="V32" s="83">
        <f t="shared" si="20"/>
        <v>0.47900919000000003</v>
      </c>
      <c r="W32" s="119">
        <f t="shared" si="21"/>
        <v>-0.30223741946186244</v>
      </c>
      <c r="Y32" s="18">
        <f t="shared" si="22"/>
        <v>0.62949801999999988</v>
      </c>
      <c r="Z32" s="83">
        <f t="shared" si="23"/>
        <v>1.7170074200000003</v>
      </c>
      <c r="AA32" s="119">
        <f t="shared" si="24"/>
        <v>1.7275819231329761</v>
      </c>
      <c r="AB32" s="30"/>
      <c r="AC32" s="30"/>
      <c r="AD32" s="105"/>
    </row>
    <row r="33" spans="2:27">
      <c r="B33" s="35" t="s">
        <v>25</v>
      </c>
      <c r="C33" s="17"/>
      <c r="D33" s="18">
        <v>0.11901148999999978</v>
      </c>
      <c r="E33" s="18">
        <v>0.11024738000000001</v>
      </c>
      <c r="F33" s="18">
        <v>2.5177949999999994E-2</v>
      </c>
      <c r="G33" s="18">
        <v>4.9263129999999697E-2</v>
      </c>
      <c r="H33" s="18">
        <v>0.11140867000000043</v>
      </c>
      <c r="I33" s="18">
        <v>0.13200323000000014</v>
      </c>
      <c r="J33" s="18">
        <v>9.9291759999999951E-2</v>
      </c>
      <c r="K33" s="18">
        <v>0.12645564000000056</v>
      </c>
      <c r="L33" s="18">
        <v>0.11116320999999967</v>
      </c>
      <c r="M33" s="18">
        <v>0.11725964999999938</v>
      </c>
      <c r="N33" s="102">
        <v>0.10589474000000018</v>
      </c>
      <c r="O33" s="102">
        <v>8.9842200000000011E-2</v>
      </c>
      <c r="P33" s="102">
        <v>0.14618630000000002</v>
      </c>
      <c r="Q33" s="83">
        <v>0.13031103999999999</v>
      </c>
      <c r="R33" s="119">
        <f t="shared" si="17"/>
        <v>-0.10859608595333503</v>
      </c>
      <c r="S33" s="119">
        <f t="shared" si="18"/>
        <v>0.11130333409660254</v>
      </c>
      <c r="U33" s="18">
        <f t="shared" si="19"/>
        <v>0.22842285999999906</v>
      </c>
      <c r="V33" s="83">
        <f t="shared" si="20"/>
        <v>0.27649734000000004</v>
      </c>
      <c r="W33" s="119">
        <f t="shared" si="21"/>
        <v>0.21046264809048076</v>
      </c>
      <c r="Y33" s="18">
        <f t="shared" si="22"/>
        <v>0.46915930000000106</v>
      </c>
      <c r="Z33" s="83">
        <f t="shared" si="23"/>
        <v>0.4241597999999992</v>
      </c>
      <c r="AA33" s="119">
        <f t="shared" si="24"/>
        <v>-9.5915182753494976E-2</v>
      </c>
    </row>
    <row r="34" spans="2:27">
      <c r="B34" s="35" t="s">
        <v>26</v>
      </c>
      <c r="C34" s="17"/>
      <c r="D34" s="18">
        <v>0.48570636100000003</v>
      </c>
      <c r="E34" s="18">
        <v>0.53322104800000003</v>
      </c>
      <c r="F34" s="18">
        <v>0.36546455999999994</v>
      </c>
      <c r="G34" s="18">
        <v>0.21440455</v>
      </c>
      <c r="H34" s="18">
        <v>0.34880054999999999</v>
      </c>
      <c r="I34" s="18">
        <v>0.484341839</v>
      </c>
      <c r="J34" s="18">
        <v>0.46701385999999995</v>
      </c>
      <c r="K34" s="18">
        <v>0.44644338999999988</v>
      </c>
      <c r="L34" s="18">
        <v>0.48300006999999995</v>
      </c>
      <c r="M34" s="18">
        <v>0.43005909099999995</v>
      </c>
      <c r="N34" s="102">
        <v>0.46147518999999998</v>
      </c>
      <c r="O34" s="102">
        <v>0.53497333999999996</v>
      </c>
      <c r="P34" s="102">
        <v>0.46638609000000003</v>
      </c>
      <c r="Q34" s="83">
        <v>0.74285884000000013</v>
      </c>
      <c r="R34" s="119">
        <f t="shared" si="17"/>
        <v>0.59279801848292712</v>
      </c>
      <c r="S34" s="119">
        <f t="shared" si="18"/>
        <v>0.72734132482273273</v>
      </c>
      <c r="U34" s="18">
        <f t="shared" si="19"/>
        <v>0.91305916099999984</v>
      </c>
      <c r="V34" s="83">
        <f t="shared" si="20"/>
        <v>1.2092449300000001</v>
      </c>
      <c r="W34" s="119">
        <f t="shared" si="21"/>
        <v>0.3243883656734925</v>
      </c>
      <c r="Y34" s="18">
        <f t="shared" si="22"/>
        <v>1.7465996389999998</v>
      </c>
      <c r="Z34" s="83">
        <f t="shared" si="23"/>
        <v>1.909507691</v>
      </c>
      <c r="AA34" s="119">
        <f t="shared" si="24"/>
        <v>9.3271547962343382E-2</v>
      </c>
    </row>
    <row r="35" spans="2:27">
      <c r="B35" s="16" t="s">
        <v>27</v>
      </c>
      <c r="C35" s="17"/>
      <c r="D35" s="18">
        <v>0.51737356000000001</v>
      </c>
      <c r="E35" s="18">
        <v>0.46838486000000007</v>
      </c>
      <c r="F35" s="18">
        <v>0.49958221000001307</v>
      </c>
      <c r="G35" s="18">
        <v>0.49307868000000388</v>
      </c>
      <c r="H35" s="18">
        <v>0.54714676999999989</v>
      </c>
      <c r="I35" s="18">
        <v>0.58387688599999987</v>
      </c>
      <c r="J35" s="18">
        <v>0.6103258439999999</v>
      </c>
      <c r="K35" s="18">
        <v>0.41678690900000137</v>
      </c>
      <c r="L35" s="18">
        <v>0.61658765000000004</v>
      </c>
      <c r="M35" s="18">
        <v>0.64641195100000004</v>
      </c>
      <c r="N35" s="102">
        <v>0.60086889900000007</v>
      </c>
      <c r="O35" s="102">
        <v>0.54242719199999989</v>
      </c>
      <c r="P35" s="102">
        <v>0.57098713000000001</v>
      </c>
      <c r="Q35" s="83">
        <v>0.6413823500000001</v>
      </c>
      <c r="R35" s="119">
        <f t="shared" si="17"/>
        <v>0.12328687688634954</v>
      </c>
      <c r="S35" s="119">
        <f t="shared" si="18"/>
        <v>-7.7807982853954627E-3</v>
      </c>
      <c r="U35" s="18">
        <f t="shared" si="19"/>
        <v>1.2629996010000002</v>
      </c>
      <c r="V35" s="83">
        <f t="shared" si="20"/>
        <v>1.21236948</v>
      </c>
      <c r="W35" s="119">
        <f t="shared" si="21"/>
        <v>-4.008720268788124E-2</v>
      </c>
      <c r="Y35" s="18">
        <f t="shared" si="22"/>
        <v>2.1581364090000008</v>
      </c>
      <c r="Z35" s="83">
        <f t="shared" si="23"/>
        <v>2.406295692</v>
      </c>
      <c r="AA35" s="119">
        <f t="shared" si="24"/>
        <v>0.11498776535399213</v>
      </c>
    </row>
    <row r="36" spans="2:27">
      <c r="B36" s="16" t="s">
        <v>28</v>
      </c>
      <c r="C36" s="17"/>
      <c r="D36" s="18">
        <v>0.37000797999999996</v>
      </c>
      <c r="E36" s="18">
        <v>0.36802171999999983</v>
      </c>
      <c r="F36" s="18">
        <v>0.39514292999999984</v>
      </c>
      <c r="G36" s="18">
        <v>0.34811992000000008</v>
      </c>
      <c r="H36" s="18">
        <v>0.35702488000000027</v>
      </c>
      <c r="I36" s="18">
        <v>0.37416098600000031</v>
      </c>
      <c r="J36" s="18">
        <v>0.42115728499999916</v>
      </c>
      <c r="K36" s="18">
        <v>0.36552528899999948</v>
      </c>
      <c r="L36" s="18">
        <v>0.36604034000000002</v>
      </c>
      <c r="M36" s="18">
        <v>0.39667068999999994</v>
      </c>
      <c r="N36" s="102">
        <v>0.40684235999999996</v>
      </c>
      <c r="O36" s="102">
        <v>0.33713327399999998</v>
      </c>
      <c r="P36" s="102">
        <v>0.34028573000000001</v>
      </c>
      <c r="Q36" s="83">
        <v>0.36915304700000001</v>
      </c>
      <c r="R36" s="119">
        <f t="shared" si="17"/>
        <v>8.4832581724775924E-2</v>
      </c>
      <c r="S36" s="119">
        <f t="shared" si="18"/>
        <v>-6.9371505618425977E-2</v>
      </c>
      <c r="U36" s="18">
        <f t="shared" si="19"/>
        <v>0.76271102999999996</v>
      </c>
      <c r="V36" s="83">
        <f t="shared" si="20"/>
        <v>0.70943877700000002</v>
      </c>
      <c r="W36" s="119">
        <f t="shared" si="21"/>
        <v>-6.9845919233657794E-2</v>
      </c>
      <c r="Y36" s="18">
        <f t="shared" si="22"/>
        <v>1.5178684399999991</v>
      </c>
      <c r="Z36" s="83">
        <f t="shared" si="23"/>
        <v>1.5066866639999998</v>
      </c>
      <c r="AA36" s="119">
        <f t="shared" si="24"/>
        <v>-7.3667622998995208E-3</v>
      </c>
    </row>
    <row r="37" spans="2:27">
      <c r="B37" s="16" t="s">
        <v>29</v>
      </c>
      <c r="C37" s="17"/>
      <c r="D37" s="18">
        <v>0.14520106000000002</v>
      </c>
      <c r="E37" s="18">
        <v>0.13058460999999993</v>
      </c>
      <c r="F37" s="18">
        <v>0.13396711000000183</v>
      </c>
      <c r="G37" s="18">
        <v>0.11951173000000034</v>
      </c>
      <c r="H37" s="18">
        <v>0.12118838999999988</v>
      </c>
      <c r="I37" s="18">
        <v>0.15619075000000013</v>
      </c>
      <c r="J37" s="18">
        <v>0.1600565800000002</v>
      </c>
      <c r="K37" s="18">
        <v>0.14032980000000031</v>
      </c>
      <c r="L37" s="18">
        <v>0.14609761000000002</v>
      </c>
      <c r="M37" s="18">
        <v>0.16203473999999998</v>
      </c>
      <c r="N37" s="102">
        <v>0.14744849800000004</v>
      </c>
      <c r="O37" s="102">
        <v>0.13284272600000002</v>
      </c>
      <c r="P37" s="102">
        <v>0.16213079999999991</v>
      </c>
      <c r="Q37" s="83">
        <v>0.1385699259999999</v>
      </c>
      <c r="R37" s="119">
        <f t="shared" si="17"/>
        <v>-0.14532016125251968</v>
      </c>
      <c r="S37" s="119">
        <f t="shared" si="18"/>
        <v>-0.14481347641869935</v>
      </c>
      <c r="U37" s="18">
        <f t="shared" si="19"/>
        <v>0.30813235</v>
      </c>
      <c r="V37" s="83">
        <f t="shared" si="20"/>
        <v>0.30070072599999981</v>
      </c>
      <c r="W37" s="119">
        <f t="shared" si="21"/>
        <v>-2.4118285535420725E-2</v>
      </c>
      <c r="Y37" s="18">
        <f t="shared" si="22"/>
        <v>0.57776552000000048</v>
      </c>
      <c r="Z37" s="83">
        <f t="shared" si="23"/>
        <v>0.58842357400000012</v>
      </c>
      <c r="AA37" s="119">
        <f t="shared" si="24"/>
        <v>1.8447023283770347E-2</v>
      </c>
    </row>
    <row r="38" spans="2:27">
      <c r="B38" s="16" t="s">
        <v>30</v>
      </c>
      <c r="C38" s="17"/>
      <c r="D38" s="18">
        <v>0.11486665999999998</v>
      </c>
      <c r="E38" s="18">
        <v>0.1311195169999998</v>
      </c>
      <c r="F38" s="18">
        <v>0.13824701000000328</v>
      </c>
      <c r="G38" s="18">
        <v>0.11862280499999997</v>
      </c>
      <c r="H38" s="18">
        <v>0.14102089600000001</v>
      </c>
      <c r="I38" s="18">
        <v>0.12678829000000008</v>
      </c>
      <c r="J38" s="18">
        <v>0.12566545999999981</v>
      </c>
      <c r="K38" s="18">
        <v>9.9019584999999952E-2</v>
      </c>
      <c r="L38" s="18">
        <v>0.13241366000000002</v>
      </c>
      <c r="M38" s="18">
        <v>0.12479219000000001</v>
      </c>
      <c r="N38" s="102">
        <v>0.12412328</v>
      </c>
      <c r="O38" s="102">
        <v>0.13260675000000002</v>
      </c>
      <c r="P38" s="102">
        <v>8.8691560000000016E-2</v>
      </c>
      <c r="Q38" s="83">
        <v>9.1007969999999883E-2</v>
      </c>
      <c r="R38" s="119">
        <f t="shared" si="17"/>
        <v>2.6117592248911414E-2</v>
      </c>
      <c r="S38" s="119">
        <f t="shared" si="18"/>
        <v>-0.27072383295781677</v>
      </c>
      <c r="U38" s="18">
        <f t="shared" si="19"/>
        <v>0.25720585000000001</v>
      </c>
      <c r="V38" s="83">
        <f t="shared" si="20"/>
        <v>0.17969952999999989</v>
      </c>
      <c r="W38" s="119">
        <f t="shared" si="21"/>
        <v>-0.30133964682374104</v>
      </c>
      <c r="Y38" s="18">
        <f t="shared" si="22"/>
        <v>0.49249423099999989</v>
      </c>
      <c r="Z38" s="83">
        <f t="shared" si="23"/>
        <v>0.51393588000000001</v>
      </c>
      <c r="AA38" s="119">
        <f t="shared" si="24"/>
        <v>4.3536853125087926E-2</v>
      </c>
    </row>
    <row r="39" spans="2:27">
      <c r="B39" s="16" t="s">
        <v>31</v>
      </c>
      <c r="C39" s="17"/>
      <c r="D39" s="18">
        <v>5.7883000000000011E-2</v>
      </c>
      <c r="E39" s="18">
        <v>7.545083000000001E-2</v>
      </c>
      <c r="F39" s="18">
        <v>6.5162009999999701E-2</v>
      </c>
      <c r="G39" s="18">
        <v>7.2590290000000016E-2</v>
      </c>
      <c r="H39" s="18">
        <v>6.7990279999999986E-2</v>
      </c>
      <c r="I39" s="18">
        <v>7.5121579999999993E-2</v>
      </c>
      <c r="J39" s="18">
        <v>6.3999880000000009E-2</v>
      </c>
      <c r="K39" s="18">
        <v>6.6115009999999905E-2</v>
      </c>
      <c r="L39" s="18">
        <v>6.1232379999999996E-2</v>
      </c>
      <c r="M39" s="18">
        <v>8.0941850000000037E-2</v>
      </c>
      <c r="N39" s="102">
        <v>4.6654729999999991E-2</v>
      </c>
      <c r="O39" s="102">
        <v>4.4355239999999997E-2</v>
      </c>
      <c r="P39" s="102">
        <v>5.4146159999999999E-2</v>
      </c>
      <c r="Q39" s="83">
        <v>7.126645999999999E-2</v>
      </c>
      <c r="R39" s="119">
        <f t="shared" si="17"/>
        <v>0.31618678037371417</v>
      </c>
      <c r="S39" s="119">
        <f t="shared" si="18"/>
        <v>-0.11953507363619742</v>
      </c>
      <c r="U39" s="18">
        <f t="shared" si="19"/>
        <v>0.14217423000000004</v>
      </c>
      <c r="V39" s="83">
        <f t="shared" si="20"/>
        <v>0.12541261999999997</v>
      </c>
      <c r="W39" s="119">
        <f t="shared" si="21"/>
        <v>-0.11789485337814076</v>
      </c>
      <c r="Y39" s="18">
        <f t="shared" si="22"/>
        <v>0.27322674999999991</v>
      </c>
      <c r="Z39" s="83">
        <f t="shared" si="23"/>
        <v>0.23318420000000004</v>
      </c>
      <c r="AA39" s="119">
        <f t="shared" si="24"/>
        <v>-0.1465542813798425</v>
      </c>
    </row>
    <row r="40" spans="2:27">
      <c r="B40" s="16" t="s">
        <v>32</v>
      </c>
      <c r="C40" s="17"/>
      <c r="D40" s="18">
        <v>5.6823341000000013E-2</v>
      </c>
      <c r="E40" s="18">
        <v>6.6214929000000006E-2</v>
      </c>
      <c r="F40" s="18">
        <v>6.1907995000000153E-2</v>
      </c>
      <c r="G40" s="18">
        <v>5.476728099999998E-2</v>
      </c>
      <c r="H40" s="18">
        <v>6.5616636000000006E-2</v>
      </c>
      <c r="I40" s="18">
        <v>6.1242818999999997E-2</v>
      </c>
      <c r="J40" s="18">
        <v>6.3057753000000008E-2</v>
      </c>
      <c r="K40" s="18">
        <v>5.3702149999999949E-2</v>
      </c>
      <c r="L40" s="18">
        <v>5.7989594000000005E-2</v>
      </c>
      <c r="M40" s="18">
        <v>6.6059983999999988E-2</v>
      </c>
      <c r="N40" s="102">
        <v>6.7839717000000008E-2</v>
      </c>
      <c r="O40" s="102">
        <v>6.5882468999999999E-2</v>
      </c>
      <c r="P40" s="102">
        <v>6.3579646000000017E-2</v>
      </c>
      <c r="Q40" s="83">
        <v>7.0165110999999988E-2</v>
      </c>
      <c r="R40" s="119">
        <f t="shared" si="17"/>
        <v>0.10357819544953073</v>
      </c>
      <c r="S40" s="119">
        <f t="shared" si="18"/>
        <v>6.2142415898859493E-2</v>
      </c>
      <c r="U40" s="18">
        <f t="shared" si="19"/>
        <v>0.12404957799999999</v>
      </c>
      <c r="V40" s="83">
        <f t="shared" si="20"/>
        <v>0.13374475699999999</v>
      </c>
      <c r="W40" s="119">
        <f t="shared" si="21"/>
        <v>7.8155679014079382E-2</v>
      </c>
      <c r="Y40" s="18">
        <f t="shared" si="22"/>
        <v>0.24361935799999995</v>
      </c>
      <c r="Z40" s="83">
        <f t="shared" si="23"/>
        <v>0.25777176400000001</v>
      </c>
      <c r="AA40" s="119">
        <f t="shared" si="24"/>
        <v>5.8092288380466428E-2</v>
      </c>
    </row>
    <row r="41" spans="2:27">
      <c r="B41" s="16" t="s">
        <v>33</v>
      </c>
      <c r="C41" s="37"/>
      <c r="D41" s="18">
        <v>3.5968721000000016E-2</v>
      </c>
      <c r="E41" s="18">
        <v>4.5062888000000009E-2</v>
      </c>
      <c r="F41" s="18">
        <v>3.7718664000000006E-2</v>
      </c>
      <c r="G41" s="18">
        <v>3.8363155000000093E-2</v>
      </c>
      <c r="H41" s="18">
        <v>4.5618784999999995E-2</v>
      </c>
      <c r="I41" s="18">
        <v>3.7631117999999873E-2</v>
      </c>
      <c r="J41" s="18">
        <v>4.2780539999999992E-2</v>
      </c>
      <c r="K41" s="18">
        <v>3.7336046999999997E-2</v>
      </c>
      <c r="L41" s="18">
        <v>4.2591954999999952E-2</v>
      </c>
      <c r="M41" s="18">
        <v>4.2769493000000026E-2</v>
      </c>
      <c r="N41" s="102">
        <v>4.2071210000000012E-2</v>
      </c>
      <c r="O41" s="102">
        <v>4.4443025000000046E-2</v>
      </c>
      <c r="P41" s="102">
        <v>4.1716364000000047E-2</v>
      </c>
      <c r="Q41" s="83">
        <v>4.387859999999992E-2</v>
      </c>
      <c r="R41" s="119">
        <f t="shared" si="17"/>
        <v>5.1831842295744446E-2</v>
      </c>
      <c r="S41" s="119">
        <f t="shared" si="18"/>
        <v>2.5932198915705973E-2</v>
      </c>
      <c r="U41" s="18">
        <f t="shared" si="19"/>
        <v>8.5361447999999979E-2</v>
      </c>
      <c r="V41" s="83">
        <f t="shared" si="20"/>
        <v>8.5594963999999968E-2</v>
      </c>
      <c r="W41" s="119">
        <f t="shared" si="21"/>
        <v>2.7356143255674592E-3</v>
      </c>
      <c r="Y41" s="18">
        <f t="shared" si="22"/>
        <v>0.16336648999999986</v>
      </c>
      <c r="Z41" s="83">
        <f t="shared" si="23"/>
        <v>0.17187568300000003</v>
      </c>
      <c r="AA41" s="119">
        <f t="shared" si="24"/>
        <v>5.2086526435134672E-2</v>
      </c>
    </row>
    <row r="42" spans="2:27" s="24" customFormat="1">
      <c r="B42" s="36" t="s">
        <v>19</v>
      </c>
      <c r="C42" s="37"/>
      <c r="D42" s="38">
        <f t="shared" ref="D42:P42" si="25">D30+D31+D35+D36+D37+D38+D39+D40</f>
        <v>3.0523806539999998</v>
      </c>
      <c r="E42" s="38">
        <f t="shared" si="25"/>
        <v>2.9737982759999992</v>
      </c>
      <c r="F42" s="38">
        <f t="shared" si="25"/>
        <v>2.9644416350000746</v>
      </c>
      <c r="G42" s="38">
        <f t="shared" si="25"/>
        <v>3.0968754860000045</v>
      </c>
      <c r="H42" s="38">
        <f t="shared" si="25"/>
        <v>2.9658197720000006</v>
      </c>
      <c r="I42" s="38">
        <f t="shared" si="25"/>
        <v>2.9988976899999993</v>
      </c>
      <c r="J42" s="38">
        <f t="shared" si="25"/>
        <v>3.1436569719999987</v>
      </c>
      <c r="K42" s="38">
        <f t="shared" si="25"/>
        <v>2.7311467730000194</v>
      </c>
      <c r="L42" s="38">
        <f t="shared" si="25"/>
        <v>3.160687384</v>
      </c>
      <c r="M42" s="38">
        <f t="shared" si="25"/>
        <v>2.9059764279999993</v>
      </c>
      <c r="N42" s="114">
        <f t="shared" si="25"/>
        <v>3.0319755040000009</v>
      </c>
      <c r="O42" s="114">
        <f t="shared" ref="O42:Q42" si="26">O30+O31+O35+O36+O37+O38+O39+O40</f>
        <v>3.1611259230000002</v>
      </c>
      <c r="P42" s="114">
        <f t="shared" si="26"/>
        <v>3.2090918349999984</v>
      </c>
      <c r="Q42" s="86">
        <f t="shared" si="26"/>
        <v>3.131414262999999</v>
      </c>
      <c r="R42" s="121">
        <f t="shared" si="17"/>
        <v>-2.4205468710121636E-2</v>
      </c>
      <c r="S42" s="121">
        <f t="shared" si="18"/>
        <v>7.7577310272662681E-2</v>
      </c>
      <c r="T42" s="1"/>
      <c r="U42" s="38">
        <f t="shared" si="19"/>
        <v>6.0666638119999998</v>
      </c>
      <c r="V42" s="86">
        <f t="shared" si="20"/>
        <v>6.340506097999997</v>
      </c>
      <c r="W42" s="121">
        <f t="shared" si="21"/>
        <v>4.5138859591713487E-2</v>
      </c>
      <c r="X42" s="1"/>
      <c r="Y42" s="38">
        <f t="shared" ref="Y42:Z42" si="27">Y30+Y31+Y35+Y36+Y37+Y38+Y39+Y40</f>
        <v>11.839521207000018</v>
      </c>
      <c r="Z42" s="86">
        <f t="shared" si="27"/>
        <v>12.259765238999998</v>
      </c>
      <c r="AA42" s="121">
        <f t="shared" ref="AA42" si="28">Z42/Y42-1</f>
        <v>3.5495019152591567E-2</v>
      </c>
    </row>
    <row r="43" spans="2:27">
      <c r="B43" s="25" t="s">
        <v>20</v>
      </c>
      <c r="C43" s="17"/>
      <c r="D43" s="26">
        <v>0.24463465732431183</v>
      </c>
      <c r="E43" s="26">
        <v>0.25401962444640702</v>
      </c>
      <c r="F43" s="26">
        <v>0.27916813456480233</v>
      </c>
      <c r="G43" s="26">
        <v>0.2982913797336959</v>
      </c>
      <c r="H43" s="26">
        <v>0.30466615420486853</v>
      </c>
      <c r="I43" s="26">
        <v>0.31966001547722034</v>
      </c>
      <c r="J43" s="26">
        <v>0.33435227773318238</v>
      </c>
      <c r="K43" s="26">
        <v>0.3255785526878518</v>
      </c>
      <c r="L43" s="26">
        <v>0.30380740526915706</v>
      </c>
      <c r="M43" s="26">
        <v>0.3574981699748323</v>
      </c>
      <c r="N43" s="112">
        <v>0.36723773610012644</v>
      </c>
      <c r="O43" s="112">
        <v>0.32360799155674763</v>
      </c>
      <c r="P43" s="112">
        <v>0.29233712721094446</v>
      </c>
      <c r="Q43" s="106">
        <v>0.30536868350465179</v>
      </c>
      <c r="R43" s="92"/>
      <c r="S43" s="92"/>
      <c r="U43" s="26">
        <f>(L43*L42+M43*M42)/U42</f>
        <v>0.3295256750581253</v>
      </c>
      <c r="V43" s="106">
        <f>(Q43*Q42+P43*P42)/V42</f>
        <v>0.29877308052704876</v>
      </c>
      <c r="W43" s="118"/>
      <c r="Y43" s="26">
        <v>0.32117044279486945</v>
      </c>
      <c r="Z43" s="106">
        <v>0.33732643638593246</v>
      </c>
      <c r="AA43" s="118"/>
    </row>
    <row r="44" spans="2:27" ht="16.5" customHeight="1">
      <c r="B44" s="16" t="s">
        <v>92</v>
      </c>
      <c r="C44" s="17"/>
      <c r="D44" s="18">
        <v>1.0709</v>
      </c>
      <c r="E44" s="18">
        <v>1.1257999999999999</v>
      </c>
      <c r="F44" s="18">
        <v>1.0744</v>
      </c>
      <c r="G44" s="18">
        <v>0.95890024299999976</v>
      </c>
      <c r="H44" s="18">
        <v>0.99998766999999922</v>
      </c>
      <c r="I44" s="18">
        <v>0.98102773899999962</v>
      </c>
      <c r="J44" s="18">
        <v>0.97232901499999991</v>
      </c>
      <c r="K44" s="18">
        <v>0.97038373099999997</v>
      </c>
      <c r="L44" s="18">
        <v>0.94319432100000034</v>
      </c>
      <c r="M44" s="18">
        <v>0.93666853900000013</v>
      </c>
      <c r="N44" s="102">
        <v>1.0835283920000003</v>
      </c>
      <c r="O44" s="102">
        <v>1.1141766270000006</v>
      </c>
      <c r="P44" s="102">
        <v>0.97727677099999988</v>
      </c>
      <c r="Q44" s="83">
        <v>1.0158214219999997</v>
      </c>
      <c r="R44" s="119">
        <f t="shared" ref="R44:R46" si="29">Q44/P44-1</f>
        <v>3.94408750353894E-2</v>
      </c>
      <c r="S44" s="119">
        <f t="shared" ref="S44:S46" si="30">Q44/M44-1</f>
        <v>8.4504688376215054E-2</v>
      </c>
      <c r="U44" s="18">
        <f t="shared" ref="U44:U46" si="31">L44+M44</f>
        <v>1.8798628600000005</v>
      </c>
      <c r="V44" s="83">
        <f t="shared" ref="V44:V46" si="32">P44+Q44</f>
        <v>1.9930981929999996</v>
      </c>
      <c r="W44" s="119">
        <f t="shared" ref="W44:W46" si="33">V44/U44-1</f>
        <v>6.0235954126993674E-2</v>
      </c>
      <c r="Y44" s="18">
        <f t="shared" ref="Y44:Y46" si="34">SUM(H44:K44)</f>
        <v>3.9237281549999992</v>
      </c>
      <c r="Z44" s="83">
        <f t="shared" ref="Z44:Z46" si="35">SUM(L44:O44)</f>
        <v>4.0775678790000018</v>
      </c>
      <c r="AA44" s="119">
        <f t="shared" ref="AA44:AA46" si="36">Z44/Y44-1</f>
        <v>3.9207538831140809E-2</v>
      </c>
    </row>
    <row r="45" spans="2:27" s="20" customFormat="1">
      <c r="B45" s="16" t="s">
        <v>34</v>
      </c>
      <c r="C45" s="17"/>
      <c r="D45" s="18">
        <v>0.87390000000000001</v>
      </c>
      <c r="E45" s="18">
        <v>0.89570000000000005</v>
      </c>
      <c r="F45" s="18">
        <v>0.81910000000000005</v>
      </c>
      <c r="G45" s="18">
        <v>0.78921492499999979</v>
      </c>
      <c r="H45" s="18">
        <v>0.83378374899999996</v>
      </c>
      <c r="I45" s="18">
        <v>0.75525670899999997</v>
      </c>
      <c r="J45" s="18">
        <v>0.78178351800000001</v>
      </c>
      <c r="K45" s="18">
        <v>0.77462945199999977</v>
      </c>
      <c r="L45" s="18">
        <v>0.76852023100000022</v>
      </c>
      <c r="M45" s="18">
        <v>0.73604663300000006</v>
      </c>
      <c r="N45" s="102">
        <v>0.79838339200000019</v>
      </c>
      <c r="O45" s="102">
        <v>0.86219071800000058</v>
      </c>
      <c r="P45" s="102">
        <v>0.69869941099999999</v>
      </c>
      <c r="Q45" s="83">
        <v>0.80004201199999991</v>
      </c>
      <c r="R45" s="119">
        <f t="shared" si="29"/>
        <v>0.14504463493815645</v>
      </c>
      <c r="S45" s="119">
        <f t="shared" si="30"/>
        <v>8.6944734383425759E-2</v>
      </c>
      <c r="U45" s="18">
        <f t="shared" si="31"/>
        <v>1.5045668640000003</v>
      </c>
      <c r="V45" s="83">
        <f t="shared" si="32"/>
        <v>1.4987414229999998</v>
      </c>
      <c r="W45" s="119">
        <f t="shared" si="33"/>
        <v>-3.8718392245546962E-3</v>
      </c>
      <c r="Y45" s="18">
        <f t="shared" si="34"/>
        <v>3.1454534279999997</v>
      </c>
      <c r="Z45" s="83">
        <f t="shared" si="35"/>
        <v>3.1651409740000007</v>
      </c>
      <c r="AA45" s="119">
        <f t="shared" si="36"/>
        <v>6.2590486397755551E-3</v>
      </c>
    </row>
    <row r="46" spans="2:27" s="20" customFormat="1" ht="30">
      <c r="B46" s="16" t="s">
        <v>35</v>
      </c>
      <c r="C46" s="17"/>
      <c r="D46" s="18">
        <v>0.605078</v>
      </c>
      <c r="E46" s="18">
        <v>0.60977800000000004</v>
      </c>
      <c r="F46" s="18">
        <v>0.60958999999999997</v>
      </c>
      <c r="G46" s="18">
        <v>0.61114100000000005</v>
      </c>
      <c r="H46" s="18">
        <v>0.5964299999999999</v>
      </c>
      <c r="I46" s="18">
        <v>0.58721800000000002</v>
      </c>
      <c r="J46" s="18">
        <v>0.61146999999999996</v>
      </c>
      <c r="K46" s="18">
        <v>0.58289400000000002</v>
      </c>
      <c r="L46" s="18">
        <v>0.5841442</v>
      </c>
      <c r="M46" s="18">
        <v>0.5538479999999999</v>
      </c>
      <c r="N46" s="102">
        <v>0.60989643999999998</v>
      </c>
      <c r="O46" s="102">
        <v>0.60646920000000004</v>
      </c>
      <c r="P46" s="102">
        <v>0.59847450000000002</v>
      </c>
      <c r="Q46" s="83">
        <v>0.60022759999999997</v>
      </c>
      <c r="R46" s="119">
        <f t="shared" si="29"/>
        <v>2.9292810303529482E-3</v>
      </c>
      <c r="S46" s="119">
        <f t="shared" si="30"/>
        <v>8.3740665308893458E-2</v>
      </c>
      <c r="U46" s="18">
        <f t="shared" si="31"/>
        <v>1.1379921999999998</v>
      </c>
      <c r="V46" s="83">
        <f t="shared" si="32"/>
        <v>1.1987021</v>
      </c>
      <c r="W46" s="119">
        <f t="shared" si="33"/>
        <v>5.3348256692796525E-2</v>
      </c>
      <c r="Y46" s="18">
        <f t="shared" si="34"/>
        <v>2.378012</v>
      </c>
      <c r="Z46" s="83">
        <f t="shared" si="35"/>
        <v>2.3543578399999996</v>
      </c>
      <c r="AA46" s="119">
        <f t="shared" si="36"/>
        <v>-9.9470313858804893E-3</v>
      </c>
    </row>
    <row r="47" spans="2:27" s="20" customFormat="1">
      <c r="B47" s="39"/>
      <c r="C47" s="3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93"/>
      <c r="S47" s="94"/>
    </row>
    <row r="48" spans="2:27">
      <c r="B48" s="34" t="s">
        <v>93</v>
      </c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93"/>
      <c r="S48" s="93"/>
    </row>
    <row r="49" spans="1:27">
      <c r="B49" s="34" t="s">
        <v>94</v>
      </c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93"/>
      <c r="S49" s="93"/>
    </row>
    <row r="50" spans="1:27">
      <c r="B50" s="34" t="s">
        <v>95</v>
      </c>
      <c r="D50" s="30"/>
      <c r="E50" s="31"/>
      <c r="F50" s="31"/>
      <c r="G50" s="31"/>
      <c r="H50" s="31"/>
      <c r="I50" s="31"/>
      <c r="J50" s="31"/>
      <c r="K50" s="31"/>
      <c r="L50" s="103"/>
      <c r="M50" s="103"/>
      <c r="N50" s="103"/>
      <c r="O50" s="103"/>
      <c r="P50" s="103"/>
      <c r="Q50" s="103"/>
      <c r="R50" s="93"/>
      <c r="S50" s="93"/>
      <c r="U50" s="103"/>
      <c r="V50" s="103"/>
      <c r="W50" s="105"/>
      <c r="Y50" s="103"/>
      <c r="Z50" s="103"/>
      <c r="AA50" s="105"/>
    </row>
    <row r="51" spans="1:27" s="20" customFormat="1">
      <c r="B51" s="39"/>
      <c r="C51" s="3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94"/>
      <c r="S51" s="94"/>
    </row>
    <row r="52" spans="1:27" s="20" customFormat="1">
      <c r="B52" s="39"/>
      <c r="C52" s="3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94"/>
      <c r="S52" s="94"/>
    </row>
    <row r="53" spans="1:27">
      <c r="A53" s="10"/>
      <c r="B53" s="4" t="s">
        <v>36</v>
      </c>
    </row>
    <row r="54" spans="1:27" ht="30">
      <c r="B54" s="12" t="s">
        <v>1</v>
      </c>
      <c r="C54" s="13"/>
      <c r="D54" s="14" t="s">
        <v>2</v>
      </c>
      <c r="E54" s="14" t="s">
        <v>3</v>
      </c>
      <c r="F54" s="14" t="s">
        <v>4</v>
      </c>
      <c r="G54" s="14" t="s">
        <v>5</v>
      </c>
      <c r="H54" s="14" t="s">
        <v>6</v>
      </c>
      <c r="I54" s="14" t="s">
        <v>7</v>
      </c>
      <c r="J54" s="14" t="s">
        <v>8</v>
      </c>
      <c r="K54" s="14" t="s">
        <v>9</v>
      </c>
      <c r="L54" s="14" t="s">
        <v>87</v>
      </c>
      <c r="M54" s="14" t="s">
        <v>89</v>
      </c>
      <c r="N54" s="14" t="s">
        <v>107</v>
      </c>
      <c r="O54" s="14" t="s">
        <v>108</v>
      </c>
      <c r="P54" s="14" t="s">
        <v>117</v>
      </c>
      <c r="Q54" s="15" t="s">
        <v>119</v>
      </c>
      <c r="R54" s="91" t="s">
        <v>10</v>
      </c>
      <c r="S54" s="91" t="s">
        <v>11</v>
      </c>
      <c r="U54" s="14" t="s">
        <v>120</v>
      </c>
      <c r="V54" s="15" t="s">
        <v>121</v>
      </c>
      <c r="W54" s="91" t="s">
        <v>11</v>
      </c>
      <c r="Y54" s="14" t="s">
        <v>12</v>
      </c>
      <c r="Z54" s="15" t="s">
        <v>109</v>
      </c>
      <c r="AA54" s="91" t="s">
        <v>11</v>
      </c>
    </row>
    <row r="55" spans="1:27" s="29" customFormat="1">
      <c r="B55" s="16" t="s">
        <v>37</v>
      </c>
      <c r="C55" s="17"/>
      <c r="D55" s="41">
        <v>3.0839632040000002</v>
      </c>
      <c r="E55" s="41">
        <v>3.4933943789999997</v>
      </c>
      <c r="F55" s="41">
        <v>3.3130000000000002</v>
      </c>
      <c r="G55" s="41">
        <v>4.2196078100000003</v>
      </c>
      <c r="H55" s="41">
        <v>3.3878416759999999</v>
      </c>
      <c r="I55" s="41">
        <v>3.4928995249999999</v>
      </c>
      <c r="J55" s="41">
        <v>3.4966029400000003</v>
      </c>
      <c r="K55" s="41">
        <v>3.6039525599999997</v>
      </c>
      <c r="L55" s="41">
        <v>3.47389613</v>
      </c>
      <c r="M55" s="41">
        <v>3.6459297500000001</v>
      </c>
      <c r="N55" s="115">
        <v>3.6436108000000003</v>
      </c>
      <c r="O55" s="115">
        <v>3.9427373969999997</v>
      </c>
      <c r="P55" s="115">
        <v>3.4965757380199998</v>
      </c>
      <c r="Q55" s="83">
        <v>3.9152389300000001</v>
      </c>
      <c r="R55" s="119">
        <f t="shared" ref="R55:R58" si="37">Q55/P55-1</f>
        <v>0.1197351990485056</v>
      </c>
      <c r="S55" s="119">
        <f t="shared" ref="S55:S58" si="38">Q55/M55-1</f>
        <v>7.3865707368607536E-2</v>
      </c>
      <c r="U55" s="41">
        <f t="shared" ref="U55:U58" si="39">L55+M55</f>
        <v>7.1198258800000005</v>
      </c>
      <c r="V55" s="83">
        <f t="shared" ref="V55:V58" si="40">P55+Q55</f>
        <v>7.4118146680199999</v>
      </c>
      <c r="W55" s="119">
        <f t="shared" ref="W55:W58" si="41">V55/U55-1</f>
        <v>4.1010664156859944E-2</v>
      </c>
      <c r="Y55" s="41">
        <f t="shared" ref="Y55:Y58" si="42">SUM(H55:K55)</f>
        <v>13.981296701</v>
      </c>
      <c r="Z55" s="83">
        <f t="shared" ref="Z55:Z58" si="43">SUM(L55:O55)</f>
        <v>14.706174077000002</v>
      </c>
      <c r="AA55" s="119">
        <f t="shared" ref="AA55:AA58" si="44">Z55/Y55-1</f>
        <v>5.1846219381651126E-2</v>
      </c>
    </row>
    <row r="56" spans="1:27" s="29" customFormat="1">
      <c r="B56" s="16" t="s">
        <v>38</v>
      </c>
      <c r="C56" s="17"/>
      <c r="D56" s="41">
        <v>2.850286154</v>
      </c>
      <c r="E56" s="41">
        <v>2.8596698500000004</v>
      </c>
      <c r="F56" s="41">
        <v>2.5720000000000001</v>
      </c>
      <c r="G56" s="41">
        <v>3.00446664</v>
      </c>
      <c r="H56" s="41">
        <v>2.6214286499999999</v>
      </c>
      <c r="I56" s="41">
        <v>2.7432304599999999</v>
      </c>
      <c r="J56" s="41">
        <v>2.7753190700000001</v>
      </c>
      <c r="K56" s="41">
        <v>2.9008018799999999</v>
      </c>
      <c r="L56" s="41">
        <v>2.7932613000000002</v>
      </c>
      <c r="M56" s="41">
        <v>2.5758159000000003</v>
      </c>
      <c r="N56" s="115">
        <v>2.9774764999999999</v>
      </c>
      <c r="O56" s="115">
        <v>2.9713483599999999</v>
      </c>
      <c r="P56" s="115">
        <v>2.7240961800000001</v>
      </c>
      <c r="Q56" s="83">
        <v>2.7592699499999997</v>
      </c>
      <c r="R56" s="119">
        <f t="shared" si="37"/>
        <v>1.2912088148076872E-2</v>
      </c>
      <c r="S56" s="119">
        <f t="shared" si="38"/>
        <v>7.1221724347613202E-2</v>
      </c>
      <c r="U56" s="41">
        <f t="shared" si="39"/>
        <v>5.3690772000000004</v>
      </c>
      <c r="V56" s="83">
        <f t="shared" si="40"/>
        <v>5.4833661300000003</v>
      </c>
      <c r="W56" s="119">
        <f t="shared" si="41"/>
        <v>2.1286512699053795E-2</v>
      </c>
      <c r="Y56" s="41">
        <f t="shared" si="42"/>
        <v>11.040780059999999</v>
      </c>
      <c r="Z56" s="83">
        <f t="shared" si="43"/>
        <v>11.317902060000002</v>
      </c>
      <c r="AA56" s="119">
        <f t="shared" si="44"/>
        <v>2.5099856938912923E-2</v>
      </c>
    </row>
    <row r="57" spans="1:27" s="29" customFormat="1">
      <c r="B57" s="16" t="s">
        <v>39</v>
      </c>
      <c r="C57" s="17"/>
      <c r="D57" s="41">
        <v>0.39814250000000001</v>
      </c>
      <c r="E57" s="41">
        <v>0.41646830000000001</v>
      </c>
      <c r="F57" s="41">
        <v>0.46400000000000002</v>
      </c>
      <c r="G57" s="41">
        <v>0.44616205000000003</v>
      </c>
      <c r="H57" s="41">
        <v>0.35910545999999999</v>
      </c>
      <c r="I57" s="41">
        <v>0.37033715</v>
      </c>
      <c r="J57" s="41">
        <v>0.36374260000000003</v>
      </c>
      <c r="K57" s="41">
        <v>0.35984689000000003</v>
      </c>
      <c r="L57" s="41">
        <v>0.39726484999999989</v>
      </c>
      <c r="M57" s="41">
        <v>0.3576008</v>
      </c>
      <c r="N57" s="115">
        <v>0.32633999999999996</v>
      </c>
      <c r="O57" s="115">
        <v>0.42201829999999996</v>
      </c>
      <c r="P57" s="115">
        <v>0.3614231</v>
      </c>
      <c r="Q57" s="83">
        <v>0.40450604000000001</v>
      </c>
      <c r="R57" s="119">
        <f t="shared" si="37"/>
        <v>0.11920361482152075</v>
      </c>
      <c r="S57" s="119">
        <f t="shared" si="38"/>
        <v>0.13116648508616313</v>
      </c>
      <c r="U57" s="41">
        <f t="shared" si="39"/>
        <v>0.75486564999999994</v>
      </c>
      <c r="V57" s="83">
        <f t="shared" si="40"/>
        <v>0.76592914000000001</v>
      </c>
      <c r="W57" s="119">
        <f t="shared" si="41"/>
        <v>1.465623717280029E-2</v>
      </c>
      <c r="Y57" s="41">
        <f t="shared" si="42"/>
        <v>1.4530321000000002</v>
      </c>
      <c r="Z57" s="83">
        <f t="shared" si="43"/>
        <v>1.5032239499999998</v>
      </c>
      <c r="AA57" s="119">
        <f t="shared" si="44"/>
        <v>3.4542836321372006E-2</v>
      </c>
    </row>
    <row r="58" spans="1:27" s="29" customFormat="1">
      <c r="B58" s="16" t="s">
        <v>38</v>
      </c>
      <c r="C58" s="17"/>
      <c r="D58" s="41">
        <v>0.15021879999999999</v>
      </c>
      <c r="E58" s="41">
        <v>0.1503854</v>
      </c>
      <c r="F58" s="41">
        <v>0.154</v>
      </c>
      <c r="G58" s="41">
        <v>0.14991370000000001</v>
      </c>
      <c r="H58" s="41">
        <v>0.15000041000000003</v>
      </c>
      <c r="I58" s="41">
        <v>0.15003085000000002</v>
      </c>
      <c r="J58" s="41">
        <v>0.1499144</v>
      </c>
      <c r="K58" s="41">
        <v>0.14995034000000002</v>
      </c>
      <c r="L58" s="41">
        <v>0.14720204999999997</v>
      </c>
      <c r="M58" s="41">
        <v>0.13262190000000001</v>
      </c>
      <c r="N58" s="115">
        <v>0.17360914999999999</v>
      </c>
      <c r="O58" s="115">
        <v>0.17103744999999998</v>
      </c>
      <c r="P58" s="115">
        <v>0.15504454999999998</v>
      </c>
      <c r="Q58" s="83">
        <v>0.25451569999999996</v>
      </c>
      <c r="R58" s="119">
        <f t="shared" si="37"/>
        <v>0.64156495665278146</v>
      </c>
      <c r="S58" s="119">
        <f t="shared" si="38"/>
        <v>0.91910762852892258</v>
      </c>
      <c r="U58" s="41">
        <f t="shared" si="39"/>
        <v>0.27982394999999999</v>
      </c>
      <c r="V58" s="83">
        <f t="shared" si="40"/>
        <v>0.40956024999999996</v>
      </c>
      <c r="W58" s="119">
        <f t="shared" si="41"/>
        <v>0.46363543935392237</v>
      </c>
      <c r="Y58" s="41">
        <f t="shared" si="42"/>
        <v>0.59989599999999998</v>
      </c>
      <c r="Z58" s="83">
        <f t="shared" si="43"/>
        <v>0.62447054999999996</v>
      </c>
      <c r="AA58" s="119">
        <f t="shared" si="44"/>
        <v>4.096468387853891E-2</v>
      </c>
    </row>
    <row r="59" spans="1:27">
      <c r="L59" s="30"/>
      <c r="M59" s="30"/>
      <c r="N59" s="30"/>
      <c r="O59" s="30"/>
      <c r="P59" s="30"/>
      <c r="Q59" s="30"/>
      <c r="R59" s="93"/>
    </row>
    <row r="60" spans="1:27">
      <c r="L60" s="30"/>
      <c r="M60" s="30"/>
      <c r="N60" s="30"/>
      <c r="O60" s="30"/>
      <c r="P60" s="30"/>
      <c r="Q60" s="30"/>
      <c r="R60" s="93"/>
    </row>
    <row r="61" spans="1:27" ht="17.25">
      <c r="A61" s="10"/>
      <c r="B61" s="42" t="s">
        <v>96</v>
      </c>
      <c r="C61" s="42"/>
      <c r="D61" s="11"/>
      <c r="E61" s="11"/>
      <c r="F61" s="11"/>
      <c r="G61" s="11"/>
      <c r="H61" s="11"/>
      <c r="I61" s="11"/>
      <c r="J61" s="11"/>
      <c r="K61" s="42"/>
      <c r="L61" s="42"/>
      <c r="M61" s="42"/>
      <c r="N61" s="42"/>
      <c r="O61" s="42"/>
      <c r="P61" s="42"/>
      <c r="Q61" s="42"/>
      <c r="R61" s="90"/>
      <c r="S61" s="90"/>
    </row>
    <row r="62" spans="1:27" ht="30">
      <c r="B62" s="12" t="s">
        <v>1</v>
      </c>
      <c r="C62" s="13"/>
      <c r="D62" s="14" t="s">
        <v>2</v>
      </c>
      <c r="E62" s="14" t="s">
        <v>3</v>
      </c>
      <c r="F62" s="14" t="s">
        <v>4</v>
      </c>
      <c r="G62" s="14" t="s">
        <v>5</v>
      </c>
      <c r="H62" s="14" t="s">
        <v>6</v>
      </c>
      <c r="I62" s="14" t="s">
        <v>7</v>
      </c>
      <c r="J62" s="14" t="s">
        <v>8</v>
      </c>
      <c r="K62" s="14" t="s">
        <v>9</v>
      </c>
      <c r="L62" s="14" t="s">
        <v>87</v>
      </c>
      <c r="M62" s="14" t="s">
        <v>89</v>
      </c>
      <c r="N62" s="14" t="s">
        <v>107</v>
      </c>
      <c r="O62" s="14" t="s">
        <v>108</v>
      </c>
      <c r="P62" s="14" t="s">
        <v>117</v>
      </c>
      <c r="Q62" s="15" t="s">
        <v>119</v>
      </c>
      <c r="R62" s="91" t="s">
        <v>10</v>
      </c>
      <c r="S62" s="91" t="s">
        <v>11</v>
      </c>
      <c r="U62" s="14" t="s">
        <v>120</v>
      </c>
      <c r="V62" s="15" t="s">
        <v>121</v>
      </c>
      <c r="W62" s="91" t="s">
        <v>11</v>
      </c>
      <c r="Y62" s="14" t="s">
        <v>12</v>
      </c>
      <c r="Z62" s="15" t="s">
        <v>109</v>
      </c>
      <c r="AA62" s="91" t="s">
        <v>11</v>
      </c>
    </row>
    <row r="63" spans="1:27">
      <c r="B63" s="16" t="s">
        <v>40</v>
      </c>
      <c r="C63" s="18">
        <v>9.0230689089999996E-2</v>
      </c>
      <c r="D63" s="18">
        <v>0</v>
      </c>
      <c r="E63" s="18">
        <v>1.9055799999999998E-3</v>
      </c>
      <c r="F63" s="18">
        <v>0</v>
      </c>
      <c r="G63" s="18">
        <v>0</v>
      </c>
      <c r="H63" s="18">
        <v>0</v>
      </c>
      <c r="I63" s="18">
        <v>1.09443E-3</v>
      </c>
      <c r="J63" s="18">
        <v>3.4457250000000002E-2</v>
      </c>
      <c r="K63" s="18">
        <v>8.4273520000000005E-2</v>
      </c>
      <c r="L63" s="18">
        <v>8.6162009999999997E-2</v>
      </c>
      <c r="M63" s="18">
        <v>8.3837680000000012E-2</v>
      </c>
      <c r="N63" s="102">
        <v>6.5075540000000001E-2</v>
      </c>
      <c r="O63" s="102">
        <v>6.5287010000000006E-2</v>
      </c>
      <c r="P63" s="102">
        <v>5.2396123999999995E-2</v>
      </c>
      <c r="Q63" s="83">
        <v>7.5879370000000015E-2</v>
      </c>
      <c r="R63" s="119">
        <f t="shared" ref="R63:R74" si="45">Q63/P63-1</f>
        <v>0.44818670174916031</v>
      </c>
      <c r="S63" s="119">
        <f t="shared" ref="S63:S74" si="46">Q63/M63-1</f>
        <v>-9.4925217396282902E-2</v>
      </c>
      <c r="U63" s="18">
        <f t="shared" ref="U63:U74" si="47">L63+M63</f>
        <v>0.16999969000000001</v>
      </c>
      <c r="V63" s="83">
        <f t="shared" ref="V63:V74" si="48">P63+Q63</f>
        <v>0.12827549400000002</v>
      </c>
      <c r="W63" s="119">
        <f t="shared" ref="W63:W74" si="49">V63/U63-1</f>
        <v>-0.24543689462021956</v>
      </c>
      <c r="Y63" s="18">
        <f t="shared" ref="Y63:Y74" si="50">SUM(H63:K63)</f>
        <v>0.11982520000000001</v>
      </c>
      <c r="Z63" s="83">
        <f t="shared" ref="Z63:Z74" si="51">SUM(L63:O63)</f>
        <v>0.30036224</v>
      </c>
      <c r="AA63" s="119">
        <f t="shared" ref="AA63:AA74" si="52">Z63/Y63-1</f>
        <v>1.5066700493719183</v>
      </c>
    </row>
    <row r="64" spans="1:27">
      <c r="B64" s="16" t="s">
        <v>41</v>
      </c>
      <c r="C64" s="18">
        <v>1.1928650118999999</v>
      </c>
      <c r="D64" s="18"/>
      <c r="E64" s="18"/>
      <c r="F64" s="18"/>
      <c r="G64" s="18"/>
      <c r="H64" s="18"/>
      <c r="I64" s="18">
        <v>1.09443E-3</v>
      </c>
      <c r="J64" s="18">
        <v>3.4457250000000002E-2</v>
      </c>
      <c r="K64" s="18">
        <v>8.4273520000000005E-2</v>
      </c>
      <c r="L64" s="18">
        <v>8.6162009999999997E-2</v>
      </c>
      <c r="M64" s="18">
        <v>8.3837680000000012E-2</v>
      </c>
      <c r="N64" s="102">
        <v>6.5075540000000001E-2</v>
      </c>
      <c r="O64" s="102">
        <v>6.5287010000000006E-2</v>
      </c>
      <c r="P64" s="102">
        <v>5.2396123999999995E-2</v>
      </c>
      <c r="Q64" s="83">
        <v>7.5879370000000015E-2</v>
      </c>
      <c r="R64" s="119">
        <f t="shared" si="45"/>
        <v>0.44818670174916031</v>
      </c>
      <c r="S64" s="119">
        <f t="shared" si="46"/>
        <v>-9.4925217396282902E-2</v>
      </c>
      <c r="U64" s="18">
        <f t="shared" si="47"/>
        <v>0.16999969000000001</v>
      </c>
      <c r="V64" s="83">
        <f t="shared" si="48"/>
        <v>0.12827549400000002</v>
      </c>
      <c r="W64" s="119">
        <f t="shared" si="49"/>
        <v>-0.24543689462021956</v>
      </c>
      <c r="Y64" s="18">
        <f t="shared" si="50"/>
        <v>0.11982520000000001</v>
      </c>
      <c r="Z64" s="83">
        <f t="shared" si="51"/>
        <v>0.30036224</v>
      </c>
      <c r="AA64" s="119">
        <f t="shared" si="52"/>
        <v>1.5066700493719183</v>
      </c>
    </row>
    <row r="65" spans="1:27">
      <c r="B65" s="16" t="s">
        <v>42</v>
      </c>
      <c r="C65" s="18"/>
      <c r="D65" s="18">
        <v>0.29817887000000004</v>
      </c>
      <c r="E65" s="18">
        <v>0.36177767999999988</v>
      </c>
      <c r="F65" s="18">
        <v>0.34232183000000005</v>
      </c>
      <c r="G65" s="18">
        <v>0.31181044000000002</v>
      </c>
      <c r="H65" s="18">
        <v>0.33108891600000001</v>
      </c>
      <c r="I65" s="18">
        <v>0.36377274600000004</v>
      </c>
      <c r="J65" s="18">
        <v>0.42767530500000012</v>
      </c>
      <c r="K65" s="18">
        <v>0.44502683900000001</v>
      </c>
      <c r="L65" s="18">
        <v>0.457742174</v>
      </c>
      <c r="M65" s="18">
        <v>0.53908286599999999</v>
      </c>
      <c r="N65" s="102">
        <v>0.43525833400000036</v>
      </c>
      <c r="O65" s="102">
        <v>0.45824810499999996</v>
      </c>
      <c r="P65" s="102">
        <v>0.40682091500000001</v>
      </c>
      <c r="Q65" s="83">
        <v>0.49867259864999985</v>
      </c>
      <c r="R65" s="119">
        <f t="shared" si="45"/>
        <v>0.22577915801108661</v>
      </c>
      <c r="S65" s="119">
        <f t="shared" si="46"/>
        <v>-7.4961142152123461E-2</v>
      </c>
      <c r="U65" s="18">
        <f t="shared" si="47"/>
        <v>0.99682504000000005</v>
      </c>
      <c r="V65" s="83">
        <f t="shared" si="48"/>
        <v>0.90549351364999986</v>
      </c>
      <c r="W65" s="119">
        <f t="shared" si="49"/>
        <v>-9.1622423880925119E-2</v>
      </c>
      <c r="Y65" s="18">
        <f t="shared" si="50"/>
        <v>1.5675638060000003</v>
      </c>
      <c r="Z65" s="83">
        <f t="shared" si="51"/>
        <v>1.8903314790000003</v>
      </c>
      <c r="AA65" s="119">
        <f t="shared" si="52"/>
        <v>0.2059040096260043</v>
      </c>
    </row>
    <row r="66" spans="1:27">
      <c r="B66" s="16" t="s">
        <v>41</v>
      </c>
      <c r="C66" s="18"/>
      <c r="D66" s="18"/>
      <c r="E66" s="18"/>
      <c r="F66" s="18"/>
      <c r="G66" s="18"/>
      <c r="H66" s="18"/>
      <c r="I66" s="18">
        <v>8.2526700000000008E-4</v>
      </c>
      <c r="J66" s="18">
        <v>5.1852229E-2</v>
      </c>
      <c r="K66" s="18">
        <v>0.14130264599999998</v>
      </c>
      <c r="L66" s="18">
        <v>0.103647924</v>
      </c>
      <c r="M66" s="18">
        <v>0.214171836</v>
      </c>
      <c r="N66" s="102">
        <v>0.14889358199999997</v>
      </c>
      <c r="O66" s="102">
        <v>0.15864961499999999</v>
      </c>
      <c r="P66" s="102">
        <v>0.14448762500000001</v>
      </c>
      <c r="Q66" s="83">
        <v>0.20991680400000001</v>
      </c>
      <c r="R66" s="119">
        <f t="shared" si="45"/>
        <v>0.45283586743155335</v>
      </c>
      <c r="S66" s="119">
        <f t="shared" si="46"/>
        <v>-1.9867374158383688E-2</v>
      </c>
      <c r="U66" s="18">
        <f t="shared" si="47"/>
        <v>0.31781976000000001</v>
      </c>
      <c r="V66" s="83">
        <f t="shared" si="48"/>
        <v>0.35440442900000002</v>
      </c>
      <c r="W66" s="119">
        <f t="shared" si="49"/>
        <v>0.11511137318837572</v>
      </c>
      <c r="Y66" s="18">
        <f t="shared" si="50"/>
        <v>0.19398014199999997</v>
      </c>
      <c r="Z66" s="83">
        <f t="shared" si="51"/>
        <v>0.625362957</v>
      </c>
      <c r="AA66" s="119">
        <f t="shared" si="52"/>
        <v>2.2238503928922793</v>
      </c>
    </row>
    <row r="67" spans="1:27">
      <c r="B67" s="16" t="s">
        <v>111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02"/>
      <c r="O67" s="102">
        <v>1.8446959999999998E-3</v>
      </c>
      <c r="P67" s="102">
        <v>9.9667399999999991E-4</v>
      </c>
      <c r="Q67" s="83">
        <v>1.7901416000000001E-3</v>
      </c>
      <c r="R67" s="119">
        <f t="shared" si="45"/>
        <v>0.79611548008676891</v>
      </c>
      <c r="S67" s="119"/>
      <c r="U67" s="18">
        <f t="shared" si="47"/>
        <v>0</v>
      </c>
      <c r="V67" s="83">
        <f t="shared" si="48"/>
        <v>2.7868156E-3</v>
      </c>
      <c r="W67" s="119"/>
      <c r="Y67" s="18"/>
      <c r="Z67" s="83">
        <f t="shared" si="51"/>
        <v>1.8446959999999998E-3</v>
      </c>
      <c r="AA67" s="119"/>
    </row>
    <row r="68" spans="1:27">
      <c r="B68" s="16" t="s">
        <v>43</v>
      </c>
      <c r="C68" s="18"/>
      <c r="D68" s="18">
        <v>2.7447739999999998E-2</v>
      </c>
      <c r="E68" s="18">
        <v>3.4156970000000036E-2</v>
      </c>
      <c r="F68" s="18">
        <v>2.3830229999999994E-2</v>
      </c>
      <c r="G68" s="18">
        <v>2.1843229999999998E-2</v>
      </c>
      <c r="H68" s="18">
        <v>2.8410858999999997E-2</v>
      </c>
      <c r="I68" s="18">
        <v>2.6255124000000043E-2</v>
      </c>
      <c r="J68" s="18">
        <v>2.7593334000000004E-2</v>
      </c>
      <c r="K68" s="18">
        <v>2.7094109999999998E-2</v>
      </c>
      <c r="L68" s="18">
        <v>3.2421599999999995E-2</v>
      </c>
      <c r="M68" s="18">
        <v>2.8506460000000004E-2</v>
      </c>
      <c r="N68" s="102">
        <v>2.3658290000000009E-2</v>
      </c>
      <c r="O68" s="102">
        <v>2.7336971000000029E-2</v>
      </c>
      <c r="P68" s="102">
        <v>3.3350819999999996E-2</v>
      </c>
      <c r="Q68" s="83">
        <v>2.7332194800000001E-2</v>
      </c>
      <c r="R68" s="119">
        <f t="shared" si="45"/>
        <v>-0.18046408454124951</v>
      </c>
      <c r="S68" s="119">
        <f t="shared" si="46"/>
        <v>-4.1192950650484228E-2</v>
      </c>
      <c r="U68" s="18">
        <f t="shared" si="47"/>
        <v>6.0928059999999999E-2</v>
      </c>
      <c r="V68" s="83">
        <f t="shared" si="48"/>
        <v>6.0683014799999997E-2</v>
      </c>
      <c r="W68" s="119">
        <f t="shared" ref="W68:W79" si="53">V68/U68-1</f>
        <v>-4.0218776045061189E-3</v>
      </c>
      <c r="Y68" s="18">
        <f t="shared" si="50"/>
        <v>0.10935342700000006</v>
      </c>
      <c r="Z68" s="83">
        <f t="shared" si="51"/>
        <v>0.11192332100000003</v>
      </c>
      <c r="AA68" s="119">
        <f t="shared" si="52"/>
        <v>2.3500808986991917E-2</v>
      </c>
    </row>
    <row r="69" spans="1:27">
      <c r="B69" s="16" t="s">
        <v>18</v>
      </c>
      <c r="C69" s="18"/>
      <c r="D69" s="18">
        <v>6.258569600000001E-2</v>
      </c>
      <c r="E69" s="18">
        <v>7.6769690000000002E-2</v>
      </c>
      <c r="F69" s="18">
        <v>7.8506759999999995E-2</v>
      </c>
      <c r="G69" s="18">
        <v>6.7038239999999943E-2</v>
      </c>
      <c r="H69" s="18">
        <v>7.0519759999999918E-2</v>
      </c>
      <c r="I69" s="18">
        <v>7.7997769999999939E-2</v>
      </c>
      <c r="J69" s="18">
        <v>8.0054999999999904E-2</v>
      </c>
      <c r="K69" s="18">
        <v>7.6769999999999936E-2</v>
      </c>
      <c r="L69" s="18">
        <v>7.7360159999999928E-2</v>
      </c>
      <c r="M69" s="18">
        <v>8.6954539999999927E-2</v>
      </c>
      <c r="N69" s="102">
        <v>8.4210269999999893E-2</v>
      </c>
      <c r="O69" s="102">
        <v>8.2738919999999924E-2</v>
      </c>
      <c r="P69" s="102">
        <v>7.4784699999999898E-2</v>
      </c>
      <c r="Q69" s="83">
        <v>6.3709947999999988E-2</v>
      </c>
      <c r="R69" s="119">
        <f t="shared" si="45"/>
        <v>-0.14808847264213032</v>
      </c>
      <c r="S69" s="119">
        <f t="shared" si="46"/>
        <v>-0.26731890019773508</v>
      </c>
      <c r="U69" s="18">
        <f t="shared" si="47"/>
        <v>0.16431469999999987</v>
      </c>
      <c r="V69" s="83">
        <f t="shared" si="48"/>
        <v>0.13849464799999989</v>
      </c>
      <c r="W69" s="119">
        <f t="shared" si="53"/>
        <v>-0.15713780933781341</v>
      </c>
      <c r="Y69" s="18">
        <f t="shared" si="50"/>
        <v>0.30534252999999967</v>
      </c>
      <c r="Z69" s="83">
        <f t="shared" si="51"/>
        <v>0.33126388999999967</v>
      </c>
      <c r="AA69" s="119">
        <f t="shared" si="52"/>
        <v>8.4892726866447443E-2</v>
      </c>
    </row>
    <row r="70" spans="1:27">
      <c r="B70" s="36" t="s">
        <v>44</v>
      </c>
      <c r="C70" s="38"/>
      <c r="D70" s="38">
        <f>D63+D65+D67+D68+D69</f>
        <v>0.38821230600000006</v>
      </c>
      <c r="E70" s="38">
        <f t="shared" ref="E70:P70" si="54">E63+E65+E67+E68+E69</f>
        <v>0.47460991999999991</v>
      </c>
      <c r="F70" s="38">
        <f t="shared" si="54"/>
        <v>0.44465882000000007</v>
      </c>
      <c r="G70" s="38">
        <f t="shared" si="54"/>
        <v>0.40069190999999993</v>
      </c>
      <c r="H70" s="38">
        <f t="shared" si="54"/>
        <v>0.43001953499999995</v>
      </c>
      <c r="I70" s="38">
        <f t="shared" si="54"/>
        <v>0.46912007</v>
      </c>
      <c r="J70" s="38">
        <f t="shared" si="54"/>
        <v>0.56978088900000001</v>
      </c>
      <c r="K70" s="38">
        <f t="shared" si="54"/>
        <v>0.6331644689999999</v>
      </c>
      <c r="L70" s="38">
        <f t="shared" si="54"/>
        <v>0.65368594399999991</v>
      </c>
      <c r="M70" s="38">
        <f t="shared" si="54"/>
        <v>0.73838154599999994</v>
      </c>
      <c r="N70" s="114">
        <f t="shared" si="54"/>
        <v>0.60820243400000029</v>
      </c>
      <c r="O70" s="114">
        <f t="shared" ref="O70:Q70" si="55">O63+O65+O67+O68+O69</f>
        <v>0.6354557019999999</v>
      </c>
      <c r="P70" s="114">
        <f t="shared" si="55"/>
        <v>0.56834923299999984</v>
      </c>
      <c r="Q70" s="86">
        <f t="shared" si="55"/>
        <v>0.66738425304999993</v>
      </c>
      <c r="R70" s="121">
        <f t="shared" si="45"/>
        <v>0.17425029242539702</v>
      </c>
      <c r="S70" s="121">
        <f t="shared" si="46"/>
        <v>-9.6152583084734955E-2</v>
      </c>
      <c r="U70" s="38">
        <f t="shared" si="47"/>
        <v>1.3920674899999999</v>
      </c>
      <c r="V70" s="86">
        <f t="shared" si="48"/>
        <v>1.2357334860499998</v>
      </c>
      <c r="W70" s="121">
        <f t="shared" si="53"/>
        <v>-0.11230346594043372</v>
      </c>
      <c r="Y70" s="38">
        <f t="shared" si="50"/>
        <v>2.1020849629999998</v>
      </c>
      <c r="Z70" s="86">
        <f t="shared" si="51"/>
        <v>2.6357256260000002</v>
      </c>
      <c r="AA70" s="121">
        <f t="shared" si="52"/>
        <v>0.25386255664871538</v>
      </c>
    </row>
    <row r="71" spans="1:27" s="24" customFormat="1">
      <c r="B71" s="36" t="s">
        <v>45</v>
      </c>
      <c r="C71" s="38"/>
      <c r="D71" s="38">
        <v>0.50443000000000005</v>
      </c>
      <c r="E71" s="38">
        <v>0.95117300000000005</v>
      </c>
      <c r="F71" s="38">
        <v>1.02471</v>
      </c>
      <c r="G71" s="38">
        <v>0.82168017599999998</v>
      </c>
      <c r="H71" s="38">
        <v>0.46810774899999996</v>
      </c>
      <c r="I71" s="38">
        <v>0.97618247999999996</v>
      </c>
      <c r="J71" s="38">
        <v>1.1437340410000001</v>
      </c>
      <c r="K71" s="38">
        <v>1.2669999999999999</v>
      </c>
      <c r="L71" s="38">
        <v>0.61976827199999995</v>
      </c>
      <c r="M71" s="38">
        <v>1.1794342660000001</v>
      </c>
      <c r="N71" s="114">
        <v>1.489735408</v>
      </c>
      <c r="O71" s="114">
        <v>1.1365867220000003</v>
      </c>
      <c r="P71" s="114">
        <v>0.69022326000000001</v>
      </c>
      <c r="Q71" s="86">
        <v>1.1639914809356233</v>
      </c>
      <c r="R71" s="121">
        <f t="shared" si="45"/>
        <v>0.6863985153667862</v>
      </c>
      <c r="S71" s="121">
        <f t="shared" si="46"/>
        <v>-1.3093383420807569E-2</v>
      </c>
      <c r="U71" s="38">
        <f t="shared" si="47"/>
        <v>1.7992025380000001</v>
      </c>
      <c r="V71" s="86">
        <f t="shared" si="48"/>
        <v>1.8542147409356233</v>
      </c>
      <c r="W71" s="121">
        <f t="shared" si="53"/>
        <v>3.0575881132746119E-2</v>
      </c>
      <c r="Y71" s="38">
        <f t="shared" si="50"/>
        <v>3.8550242699999999</v>
      </c>
      <c r="Z71" s="86">
        <f t="shared" si="51"/>
        <v>4.4255246680000004</v>
      </c>
      <c r="AA71" s="121">
        <f t="shared" si="52"/>
        <v>0.14798879541165655</v>
      </c>
    </row>
    <row r="72" spans="1:27">
      <c r="B72" s="16" t="s">
        <v>46</v>
      </c>
      <c r="C72" s="18"/>
      <c r="D72" s="18">
        <v>0.27020499999999997</v>
      </c>
      <c r="E72" s="18">
        <v>0.43433100000000002</v>
      </c>
      <c r="F72" s="18">
        <v>0.595244</v>
      </c>
      <c r="G72" s="18">
        <v>0.51501072000000003</v>
      </c>
      <c r="H72" s="18">
        <v>0.25696794000000001</v>
      </c>
      <c r="I72" s="18">
        <v>0.51873369999999996</v>
      </c>
      <c r="J72" s="18">
        <v>0.64069463000000004</v>
      </c>
      <c r="K72" s="18">
        <v>0.53300000000000003</v>
      </c>
      <c r="L72" s="18">
        <v>0.25916222</v>
      </c>
      <c r="M72" s="18">
        <v>0.48004657000000006</v>
      </c>
      <c r="N72" s="102">
        <v>0.71488669000000005</v>
      </c>
      <c r="O72" s="102">
        <v>0.34412880000000001</v>
      </c>
      <c r="P72" s="102">
        <v>0.22768289</v>
      </c>
      <c r="Q72" s="83">
        <v>0.45668116999999997</v>
      </c>
      <c r="R72" s="119">
        <f t="shared" si="45"/>
        <v>1.0057772896329626</v>
      </c>
      <c r="S72" s="119">
        <f t="shared" si="46"/>
        <v>-4.8673194352789717E-2</v>
      </c>
      <c r="U72" s="18">
        <f t="shared" si="47"/>
        <v>0.73920879000000006</v>
      </c>
      <c r="V72" s="83">
        <f t="shared" si="48"/>
        <v>0.68436405999999994</v>
      </c>
      <c r="W72" s="119">
        <f t="shared" si="53"/>
        <v>-7.4193828241679971E-2</v>
      </c>
      <c r="Y72" s="18">
        <f t="shared" si="50"/>
        <v>1.9493962699999998</v>
      </c>
      <c r="Z72" s="83">
        <f t="shared" si="51"/>
        <v>1.7982242800000001</v>
      </c>
      <c r="AA72" s="119">
        <f t="shared" si="52"/>
        <v>-7.7548106727422739E-2</v>
      </c>
    </row>
    <row r="73" spans="1:27">
      <c r="B73" s="16" t="s">
        <v>47</v>
      </c>
      <c r="C73" s="18"/>
      <c r="D73" s="18"/>
      <c r="E73" s="18"/>
      <c r="F73" s="18"/>
      <c r="G73" s="18"/>
      <c r="H73" s="18">
        <v>2.3444799999999999E-3</v>
      </c>
      <c r="I73" s="18">
        <v>4.4882040000000005E-2</v>
      </c>
      <c r="J73" s="18">
        <v>5.8045840000000001E-2</v>
      </c>
      <c r="K73" s="18">
        <v>0.34399999999999997</v>
      </c>
      <c r="L73" s="18">
        <v>0.12438716999999999</v>
      </c>
      <c r="M73" s="18">
        <v>0.29353799000000003</v>
      </c>
      <c r="N73" s="102">
        <v>0.32175337999999998</v>
      </c>
      <c r="O73" s="102">
        <v>0.29334200999999999</v>
      </c>
      <c r="P73" s="102">
        <v>0.21222215999999999</v>
      </c>
      <c r="Q73" s="83">
        <v>0.25456953693562329</v>
      </c>
      <c r="R73" s="119">
        <f t="shared" si="45"/>
        <v>0.19954267233743783</v>
      </c>
      <c r="S73" s="119">
        <f t="shared" si="46"/>
        <v>-0.13275437725923223</v>
      </c>
      <c r="U73" s="18">
        <f t="shared" si="47"/>
        <v>0.41792516000000002</v>
      </c>
      <c r="V73" s="83">
        <f t="shared" si="48"/>
        <v>0.46679169693562328</v>
      </c>
      <c r="W73" s="119">
        <f t="shared" si="53"/>
        <v>0.11692652563828232</v>
      </c>
      <c r="Y73" s="18">
        <f t="shared" si="50"/>
        <v>0.44927235999999998</v>
      </c>
      <c r="Z73" s="83">
        <f t="shared" si="51"/>
        <v>1.03302055</v>
      </c>
      <c r="AA73" s="119">
        <f t="shared" si="52"/>
        <v>1.2993191702244937</v>
      </c>
    </row>
    <row r="74" spans="1:27">
      <c r="B74" s="16" t="s">
        <v>48</v>
      </c>
      <c r="C74" s="18"/>
      <c r="D74" s="18">
        <v>0.21473400000000001</v>
      </c>
      <c r="E74" s="18">
        <v>0.48858800000000002</v>
      </c>
      <c r="F74" s="18">
        <v>0.40739599999999998</v>
      </c>
      <c r="G74" s="18">
        <v>0.28331420000000002</v>
      </c>
      <c r="H74" s="18">
        <v>0.19375819000000002</v>
      </c>
      <c r="I74" s="18">
        <v>0.38880630999999999</v>
      </c>
      <c r="J74" s="18">
        <v>0.41813194200000003</v>
      </c>
      <c r="K74" s="18">
        <v>0.36699999999999999</v>
      </c>
      <c r="L74" s="18">
        <v>0.22391993999999998</v>
      </c>
      <c r="M74" s="18">
        <v>0.38885502000000005</v>
      </c>
      <c r="N74" s="102">
        <v>0.4309579</v>
      </c>
      <c r="O74" s="102">
        <v>0.44800982000000011</v>
      </c>
      <c r="P74" s="102">
        <v>0.23024131999999997</v>
      </c>
      <c r="Q74" s="83">
        <v>0.4339364</v>
      </c>
      <c r="R74" s="119">
        <f t="shared" si="45"/>
        <v>0.88470253732040827</v>
      </c>
      <c r="S74" s="119">
        <f t="shared" si="46"/>
        <v>0.11593364539822559</v>
      </c>
      <c r="U74" s="18">
        <f t="shared" si="47"/>
        <v>0.61277496000000009</v>
      </c>
      <c r="V74" s="83">
        <f t="shared" si="48"/>
        <v>0.66417771999999997</v>
      </c>
      <c r="W74" s="119">
        <f t="shared" si="53"/>
        <v>8.3885216197476353E-2</v>
      </c>
      <c r="Y74" s="18">
        <f t="shared" si="50"/>
        <v>1.3676964420000002</v>
      </c>
      <c r="Z74" s="83">
        <f t="shared" si="51"/>
        <v>1.4917426800000002</v>
      </c>
      <c r="AA74" s="119">
        <f t="shared" si="52"/>
        <v>9.0697200190566818E-2</v>
      </c>
    </row>
    <row r="75" spans="1:27">
      <c r="B75" s="43"/>
      <c r="C75" s="17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95"/>
      <c r="S75" s="95"/>
    </row>
    <row r="76" spans="1:27">
      <c r="B76" s="34" t="s">
        <v>97</v>
      </c>
      <c r="D76" s="30"/>
      <c r="E76" s="31"/>
      <c r="F76" s="31"/>
      <c r="G76" s="31"/>
      <c r="H76" s="31"/>
      <c r="I76" s="31"/>
      <c r="J76" s="31"/>
      <c r="K76" s="103"/>
      <c r="L76" s="103"/>
      <c r="M76" s="103"/>
      <c r="N76" s="103"/>
      <c r="O76" s="103"/>
      <c r="P76" s="103"/>
      <c r="Q76" s="103"/>
      <c r="R76" s="93"/>
      <c r="S76" s="93"/>
      <c r="U76" s="30"/>
      <c r="V76" s="30"/>
      <c r="W76" s="105"/>
      <c r="Y76" s="30"/>
      <c r="Z76" s="30"/>
      <c r="AA76" s="105"/>
    </row>
    <row r="77" spans="1:27">
      <c r="B77" s="34"/>
      <c r="D77" s="30"/>
      <c r="E77" s="31"/>
      <c r="F77" s="31"/>
      <c r="G77" s="31"/>
      <c r="H77" s="31"/>
      <c r="I77" s="31"/>
      <c r="J77" s="31"/>
      <c r="K77" s="103"/>
      <c r="L77" s="103"/>
      <c r="M77" s="103"/>
      <c r="N77" s="103"/>
      <c r="O77" s="103"/>
      <c r="P77" s="105"/>
      <c r="Q77" s="105"/>
      <c r="R77" s="93"/>
      <c r="S77" s="93"/>
    </row>
    <row r="78" spans="1:27">
      <c r="B78" s="43"/>
      <c r="C78" s="17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95"/>
      <c r="S78" s="95"/>
    </row>
    <row r="79" spans="1:27">
      <c r="A79" s="10"/>
      <c r="B79" s="37" t="s">
        <v>49</v>
      </c>
      <c r="C79" s="17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95"/>
      <c r="S79" s="95"/>
    </row>
    <row r="80" spans="1:27" ht="17.25">
      <c r="B80" s="45" t="s">
        <v>98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90"/>
      <c r="S80" s="90"/>
    </row>
    <row r="81" spans="1:27" ht="30">
      <c r="B81" s="12" t="s">
        <v>1</v>
      </c>
      <c r="C81" s="13"/>
      <c r="D81" s="14" t="s">
        <v>2</v>
      </c>
      <c r="E81" s="14" t="s">
        <v>3</v>
      </c>
      <c r="F81" s="14" t="s">
        <v>4</v>
      </c>
      <c r="G81" s="14" t="s">
        <v>5</v>
      </c>
      <c r="H81" s="14" t="s">
        <v>6</v>
      </c>
      <c r="I81" s="14" t="s">
        <v>7</v>
      </c>
      <c r="J81" s="14" t="s">
        <v>8</v>
      </c>
      <c r="K81" s="14" t="s">
        <v>9</v>
      </c>
      <c r="L81" s="14" t="s">
        <v>87</v>
      </c>
      <c r="M81" s="14" t="s">
        <v>89</v>
      </c>
      <c r="N81" s="14" t="s">
        <v>107</v>
      </c>
      <c r="O81" s="14" t="s">
        <v>108</v>
      </c>
      <c r="P81" s="14" t="s">
        <v>117</v>
      </c>
      <c r="Q81" s="15" t="s">
        <v>119</v>
      </c>
      <c r="R81" s="91" t="s">
        <v>10</v>
      </c>
      <c r="S81" s="91" t="s">
        <v>11</v>
      </c>
      <c r="U81" s="14" t="s">
        <v>120</v>
      </c>
      <c r="V81" s="15" t="s">
        <v>121</v>
      </c>
      <c r="W81" s="91" t="s">
        <v>11</v>
      </c>
      <c r="Y81" s="14" t="s">
        <v>12</v>
      </c>
      <c r="Z81" s="15" t="s">
        <v>109</v>
      </c>
      <c r="AA81" s="91" t="s">
        <v>11</v>
      </c>
    </row>
    <row r="82" spans="1:27" s="29" customFormat="1">
      <c r="B82" s="16" t="s">
        <v>27</v>
      </c>
      <c r="C82" s="17"/>
      <c r="D82" s="18">
        <v>0.24526955931791999</v>
      </c>
      <c r="E82" s="18">
        <v>0.25676524528055994</v>
      </c>
      <c r="F82" s="18">
        <v>0.23763830483032</v>
      </c>
      <c r="G82" s="18">
        <v>0.22830320762640002</v>
      </c>
      <c r="H82" s="18">
        <v>0.27478381835519999</v>
      </c>
      <c r="I82" s="18">
        <v>0.26792644006800004</v>
      </c>
      <c r="J82" s="18">
        <v>0.27511967468160003</v>
      </c>
      <c r="K82" s="18">
        <v>0.24510037403783994</v>
      </c>
      <c r="L82" s="18">
        <v>0.25158252186329999</v>
      </c>
      <c r="M82" s="18">
        <v>0.30339390745139999</v>
      </c>
      <c r="N82" s="102">
        <v>0.31193410168215002</v>
      </c>
      <c r="O82" s="102">
        <v>0.27280064461275</v>
      </c>
      <c r="P82" s="102">
        <v>0.2224154717787</v>
      </c>
      <c r="Q82" s="83">
        <v>0.26689428059249998</v>
      </c>
      <c r="R82" s="119">
        <f t="shared" ref="R82:R85" si="56">Q82/P82-1</f>
        <v>0.19998073181732479</v>
      </c>
      <c r="S82" s="119">
        <f t="shared" ref="S82:S85" si="57">Q82/M82-1</f>
        <v>-0.12030441601648445</v>
      </c>
      <c r="U82" s="18">
        <f t="shared" ref="U82:U85" si="58">L82+M82</f>
        <v>0.55497642931469993</v>
      </c>
      <c r="V82" s="83">
        <f t="shared" ref="V82:V85" si="59">P82+Q82</f>
        <v>0.4893097523712</v>
      </c>
      <c r="W82" s="119">
        <f t="shared" ref="W82:W85" si="60">V82/U82-1</f>
        <v>-0.11832336199320559</v>
      </c>
      <c r="Y82" s="18">
        <f t="shared" ref="Y82:Y84" si="61">SUM(H82:K82)</f>
        <v>1.0629303071426399</v>
      </c>
      <c r="Z82" s="83">
        <f t="shared" ref="Z82:Z84" si="62">SUM(L82:O82)</f>
        <v>1.1397111756095999</v>
      </c>
      <c r="AA82" s="119">
        <f t="shared" ref="AA82:AA85" si="63">Z82/Y82-1</f>
        <v>7.2235091944420793E-2</v>
      </c>
    </row>
    <row r="83" spans="1:27" s="29" customFormat="1">
      <c r="B83" s="16" t="s">
        <v>28</v>
      </c>
      <c r="C83" s="17"/>
      <c r="D83" s="18">
        <v>0.10547154783879999</v>
      </c>
      <c r="E83" s="18">
        <v>0.12760794374968795</v>
      </c>
      <c r="F83" s="18">
        <v>0.10856564402023994</v>
      </c>
      <c r="G83" s="18">
        <v>0.10334396549096003</v>
      </c>
      <c r="H83" s="18">
        <v>0.11656563811200001</v>
      </c>
      <c r="I83" s="18">
        <v>0.110307622824</v>
      </c>
      <c r="J83" s="18">
        <v>0.11073926858400002</v>
      </c>
      <c r="K83" s="18">
        <v>0.12448741721599998</v>
      </c>
      <c r="L83" s="18">
        <v>0.13051284134190003</v>
      </c>
      <c r="M83" s="18">
        <v>0.15646438326585002</v>
      </c>
      <c r="N83" s="102">
        <v>0.13805191156590002</v>
      </c>
      <c r="O83" s="102">
        <v>0.11402663183985001</v>
      </c>
      <c r="P83" s="102">
        <v>0.1315905771219</v>
      </c>
      <c r="Q83" s="83">
        <v>0.12528209427855003</v>
      </c>
      <c r="R83" s="119">
        <f t="shared" si="56"/>
        <v>-4.7940232358021029E-2</v>
      </c>
      <c r="S83" s="119">
        <f t="shared" si="57"/>
        <v>-0.19929320869349476</v>
      </c>
      <c r="U83" s="18">
        <f t="shared" si="58"/>
        <v>0.28697722460775005</v>
      </c>
      <c r="V83" s="83">
        <f t="shared" si="59"/>
        <v>0.25687267140045</v>
      </c>
      <c r="W83" s="119">
        <f t="shared" si="60"/>
        <v>-0.104902238316814</v>
      </c>
      <c r="Y83" s="18">
        <f t="shared" si="61"/>
        <v>0.46209994673600002</v>
      </c>
      <c r="Z83" s="83">
        <f t="shared" si="62"/>
        <v>0.53905576801350008</v>
      </c>
      <c r="AA83" s="119">
        <f t="shared" si="63"/>
        <v>0.16653501438610929</v>
      </c>
    </row>
    <row r="84" spans="1:27" s="29" customFormat="1">
      <c r="B84" s="16" t="s">
        <v>29</v>
      </c>
      <c r="C84" s="17"/>
      <c r="D84" s="18">
        <v>8.2433088527999993E-2</v>
      </c>
      <c r="E84" s="18">
        <v>0.10191940084800001</v>
      </c>
      <c r="F84" s="18">
        <v>6.8586739136000011E-2</v>
      </c>
      <c r="G84" s="18">
        <v>7.3313167775999999E-2</v>
      </c>
      <c r="H84" s="18">
        <v>8.2916265599999997E-2</v>
      </c>
      <c r="I84" s="18">
        <v>5.0637508992000001E-2</v>
      </c>
      <c r="J84" s="18">
        <v>6.4940895028800016E-2</v>
      </c>
      <c r="K84" s="18">
        <v>7.9562868121263994E-2</v>
      </c>
      <c r="L84" s="18">
        <v>7.4432188712699993E-2</v>
      </c>
      <c r="M84" s="18">
        <v>7.7745436985249994E-2</v>
      </c>
      <c r="N84" s="102">
        <v>8.1318548401049989E-2</v>
      </c>
      <c r="O84" s="102">
        <v>9.6534744262350008E-2</v>
      </c>
      <c r="P84" s="102">
        <v>7.389682255680001E-2</v>
      </c>
      <c r="Q84" s="83">
        <v>8.6450757029699996E-2</v>
      </c>
      <c r="R84" s="119">
        <f t="shared" si="56"/>
        <v>0.1698846315516549</v>
      </c>
      <c r="S84" s="119">
        <f t="shared" si="57"/>
        <v>0.11197210256984724</v>
      </c>
      <c r="U84" s="18">
        <f t="shared" si="58"/>
        <v>0.15217762569794999</v>
      </c>
      <c r="V84" s="83">
        <f t="shared" si="59"/>
        <v>0.16034757958650001</v>
      </c>
      <c r="W84" s="119">
        <f t="shared" si="60"/>
        <v>5.368695858592365E-2</v>
      </c>
      <c r="Y84" s="18">
        <f t="shared" si="61"/>
        <v>0.27805753774206399</v>
      </c>
      <c r="Z84" s="83">
        <f t="shared" si="62"/>
        <v>0.33003091836135001</v>
      </c>
      <c r="AA84" s="119">
        <f t="shared" si="63"/>
        <v>0.18691592050095185</v>
      </c>
    </row>
    <row r="85" spans="1:27" s="39" customFormat="1" ht="17.25">
      <c r="B85" s="36" t="s">
        <v>99</v>
      </c>
      <c r="C85" s="37"/>
      <c r="D85" s="38">
        <f t="shared" ref="D85:H85" si="64">SUM(D82:D84)</f>
        <v>0.43317419568471993</v>
      </c>
      <c r="E85" s="38">
        <f t="shared" si="64"/>
        <v>0.48629258987824786</v>
      </c>
      <c r="F85" s="38">
        <f t="shared" si="64"/>
        <v>0.41479068798655994</v>
      </c>
      <c r="G85" s="38">
        <f t="shared" si="64"/>
        <v>0.40496034089336003</v>
      </c>
      <c r="H85" s="38">
        <f t="shared" si="64"/>
        <v>0.47426572206719997</v>
      </c>
      <c r="I85" s="38">
        <f>SUM(I82:I84)</f>
        <v>0.42887157188399999</v>
      </c>
      <c r="J85" s="38">
        <f t="shared" ref="J85:P85" si="65">SUM(J82:J84)</f>
        <v>0.45079983829440007</v>
      </c>
      <c r="K85" s="38">
        <f t="shared" si="65"/>
        <v>0.4491506593751039</v>
      </c>
      <c r="L85" s="38">
        <f t="shared" si="65"/>
        <v>0.45652755191789995</v>
      </c>
      <c r="M85" s="38">
        <f t="shared" si="65"/>
        <v>0.53760372770250009</v>
      </c>
      <c r="N85" s="114">
        <f t="shared" si="65"/>
        <v>0.5313045616491</v>
      </c>
      <c r="O85" s="114">
        <f t="shared" ref="O85" si="66">SUM(O82:O84)</f>
        <v>0.48336202071495005</v>
      </c>
      <c r="P85" s="114">
        <v>0.42790287145740002</v>
      </c>
      <c r="Q85" s="86">
        <v>0.47862713190075001</v>
      </c>
      <c r="R85" s="121">
        <f t="shared" si="56"/>
        <v>0.11854152852629274</v>
      </c>
      <c r="S85" s="121">
        <f t="shared" si="57"/>
        <v>-0.10970272853908969</v>
      </c>
      <c r="U85" s="114">
        <f t="shared" si="58"/>
        <v>0.99413127962040004</v>
      </c>
      <c r="V85" s="86">
        <f t="shared" si="59"/>
        <v>0.90653000335815004</v>
      </c>
      <c r="W85" s="121">
        <f t="shared" si="60"/>
        <v>-8.8118418621431771E-2</v>
      </c>
      <c r="Y85" s="114">
        <f t="shared" ref="Y85:Z85" si="67">SUM(Y82:Y84)</f>
        <v>1.803087791620704</v>
      </c>
      <c r="Z85" s="86">
        <f t="shared" si="67"/>
        <v>2.00879786198445</v>
      </c>
      <c r="AA85" s="121">
        <f t="shared" si="63"/>
        <v>0.11408766190959763</v>
      </c>
    </row>
    <row r="86" spans="1:27">
      <c r="B86" s="43"/>
      <c r="C86" s="17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95"/>
    </row>
    <row r="87" spans="1:27">
      <c r="B87" s="34" t="s">
        <v>100</v>
      </c>
      <c r="C87" s="17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95"/>
      <c r="S87" s="95"/>
    </row>
    <row r="88" spans="1:27">
      <c r="B88" s="34" t="s">
        <v>123</v>
      </c>
      <c r="C88" s="17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95"/>
      <c r="S88" s="95"/>
    </row>
    <row r="89" spans="1:27">
      <c r="B89" s="43"/>
      <c r="C89" s="17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95"/>
      <c r="S89" s="95"/>
    </row>
    <row r="90" spans="1:27">
      <c r="B90" s="43"/>
      <c r="C90" s="17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95"/>
      <c r="S90" s="95"/>
    </row>
    <row r="91" spans="1:27">
      <c r="B91" s="37" t="s">
        <v>50</v>
      </c>
      <c r="C91" s="17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95"/>
      <c r="S91" s="95"/>
    </row>
    <row r="92" spans="1:27" ht="30">
      <c r="B92" s="12" t="s">
        <v>1</v>
      </c>
      <c r="C92" s="13"/>
      <c r="D92" s="14" t="s">
        <v>2</v>
      </c>
      <c r="E92" s="14" t="s">
        <v>3</v>
      </c>
      <c r="F92" s="14" t="s">
        <v>4</v>
      </c>
      <c r="G92" s="14" t="s">
        <v>5</v>
      </c>
      <c r="H92" s="14" t="s">
        <v>6</v>
      </c>
      <c r="I92" s="14" t="s">
        <v>7</v>
      </c>
      <c r="J92" s="14" t="s">
        <v>8</v>
      </c>
      <c r="K92" s="14" t="s">
        <v>9</v>
      </c>
      <c r="L92" s="14" t="s">
        <v>87</v>
      </c>
      <c r="M92" s="14" t="s">
        <v>89</v>
      </c>
      <c r="N92" s="14" t="s">
        <v>107</v>
      </c>
      <c r="O92" s="14" t="s">
        <v>108</v>
      </c>
      <c r="P92" s="14" t="s">
        <v>117</v>
      </c>
      <c r="Q92" s="15" t="s">
        <v>119</v>
      </c>
      <c r="R92" s="91" t="s">
        <v>10</v>
      </c>
      <c r="S92" s="91" t="s">
        <v>11</v>
      </c>
      <c r="U92" s="14" t="s">
        <v>120</v>
      </c>
      <c r="V92" s="15" t="s">
        <v>121</v>
      </c>
      <c r="W92" s="91" t="s">
        <v>11</v>
      </c>
      <c r="Y92" s="14" t="s">
        <v>12</v>
      </c>
      <c r="Z92" s="15" t="s">
        <v>109</v>
      </c>
      <c r="AA92" s="91" t="s">
        <v>11</v>
      </c>
    </row>
    <row r="93" spans="1:27">
      <c r="B93" s="16" t="s">
        <v>51</v>
      </c>
      <c r="C93" s="46"/>
      <c r="D93" s="18">
        <v>0.111716489</v>
      </c>
      <c r="E93" s="18">
        <v>8.7355980999999999E-2</v>
      </c>
      <c r="F93" s="18">
        <v>6.8210000000000007E-2</v>
      </c>
      <c r="G93" s="18">
        <v>2.4259999999999997E-2</v>
      </c>
      <c r="H93" s="18">
        <v>7.3075663999999999E-2</v>
      </c>
      <c r="I93" s="18">
        <v>9.4027999999999987E-2</v>
      </c>
      <c r="J93" s="18">
        <v>9.2172000000000004E-2</v>
      </c>
      <c r="K93" s="18">
        <v>9.0009000000000006E-2</v>
      </c>
      <c r="L93" s="18">
        <v>9.9516999999999994E-2</v>
      </c>
      <c r="M93" s="18">
        <v>0.103154703</v>
      </c>
      <c r="N93" s="102">
        <v>8.9646808000000008E-2</v>
      </c>
      <c r="O93" s="102">
        <v>0.105921</v>
      </c>
      <c r="P93" s="102">
        <v>0.108583979</v>
      </c>
      <c r="Q93" s="83">
        <v>0.12051054300000001</v>
      </c>
      <c r="R93" s="119">
        <f>Q93/P93-1</f>
        <v>0.10983723482816932</v>
      </c>
      <c r="S93" s="119">
        <f>Q93/M93-1</f>
        <v>0.16825059347996962</v>
      </c>
      <c r="T93" s="29"/>
      <c r="U93" s="18">
        <f>L93+M93</f>
        <v>0.20267170299999998</v>
      </c>
      <c r="V93" s="83">
        <f>P93+Q93</f>
        <v>0.22909452200000002</v>
      </c>
      <c r="W93" s="119">
        <f t="shared" ref="W93" si="68">V93/U93-1</f>
        <v>0.13037251184493193</v>
      </c>
      <c r="X93" s="29"/>
      <c r="Y93" s="18">
        <f t="shared" ref="Y93" si="69">SUM(H93:K93)</f>
        <v>0.34928466400000002</v>
      </c>
      <c r="Z93" s="83">
        <f t="shared" ref="Z93" si="70">SUM(L93:O93)</f>
        <v>0.39823951099999999</v>
      </c>
      <c r="AA93" s="119">
        <f t="shared" ref="AA93" si="71">Z93/Y93-1</f>
        <v>0.14015744762272164</v>
      </c>
    </row>
    <row r="94" spans="1:27">
      <c r="B94" s="47"/>
      <c r="C94" s="46"/>
      <c r="D94" s="3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96"/>
      <c r="S94" s="96"/>
      <c r="U94" s="48"/>
      <c r="V94" s="48"/>
      <c r="W94" s="96"/>
      <c r="Y94" s="48"/>
      <c r="Z94" s="48"/>
      <c r="AA94" s="96"/>
    </row>
    <row r="95" spans="1:27">
      <c r="B95" s="49"/>
      <c r="C95" s="46"/>
      <c r="D95" s="3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96"/>
      <c r="S95" s="96"/>
    </row>
    <row r="96" spans="1:27">
      <c r="A96" s="10"/>
      <c r="B96" s="50" t="s">
        <v>52</v>
      </c>
      <c r="C96" s="46"/>
      <c r="D96" s="3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96"/>
      <c r="S96" s="96"/>
    </row>
    <row r="97" spans="1:28" ht="17.25">
      <c r="B97" s="51" t="s">
        <v>101</v>
      </c>
      <c r="C97" s="46"/>
      <c r="D97" s="3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96"/>
      <c r="S97" s="96"/>
    </row>
    <row r="98" spans="1:28" ht="30">
      <c r="B98" s="12" t="s">
        <v>1</v>
      </c>
      <c r="C98" s="13"/>
      <c r="D98" s="14" t="s">
        <v>2</v>
      </c>
      <c r="E98" s="14" t="s">
        <v>3</v>
      </c>
      <c r="F98" s="14" t="s">
        <v>4</v>
      </c>
      <c r="G98" s="14" t="s">
        <v>5</v>
      </c>
      <c r="H98" s="14" t="s">
        <v>6</v>
      </c>
      <c r="I98" s="14" t="s">
        <v>7</v>
      </c>
      <c r="J98" s="14" t="s">
        <v>8</v>
      </c>
      <c r="K98" s="14" t="s">
        <v>9</v>
      </c>
      <c r="L98" s="14" t="s">
        <v>87</v>
      </c>
      <c r="M98" s="14" t="s">
        <v>89</v>
      </c>
      <c r="N98" s="14" t="s">
        <v>107</v>
      </c>
      <c r="O98" s="14" t="s">
        <v>108</v>
      </c>
      <c r="P98" s="14" t="s">
        <v>117</v>
      </c>
      <c r="Q98" s="15" t="s">
        <v>119</v>
      </c>
      <c r="R98" s="91" t="s">
        <v>10</v>
      </c>
      <c r="S98" s="91" t="s">
        <v>11</v>
      </c>
      <c r="U98" s="14" t="s">
        <v>120</v>
      </c>
      <c r="V98" s="15" t="s">
        <v>121</v>
      </c>
      <c r="W98" s="91" t="s">
        <v>11</v>
      </c>
      <c r="Y98" s="14" t="s">
        <v>12</v>
      </c>
      <c r="Z98" s="15" t="s">
        <v>109</v>
      </c>
      <c r="AA98" s="91" t="s">
        <v>11</v>
      </c>
    </row>
    <row r="99" spans="1:28" s="29" customFormat="1">
      <c r="B99" s="16" t="s">
        <v>27</v>
      </c>
      <c r="C99" s="17"/>
      <c r="D99" s="18">
        <v>0.26801597700000185</v>
      </c>
      <c r="E99" s="18">
        <v>0.25167183399999998</v>
      </c>
      <c r="F99" s="18">
        <v>0.17958508000000001</v>
      </c>
      <c r="G99" s="18">
        <v>0.11967580599999998</v>
      </c>
      <c r="H99" s="18">
        <v>0.13421161699999998</v>
      </c>
      <c r="I99" s="18">
        <v>0.12845765499999995</v>
      </c>
      <c r="J99" s="18">
        <v>0.14625333599999993</v>
      </c>
      <c r="K99" s="18">
        <v>0.20436816300000002</v>
      </c>
      <c r="L99" s="18">
        <v>0.16761777199999997</v>
      </c>
      <c r="M99" s="18">
        <v>0.14798398699999998</v>
      </c>
      <c r="N99" s="102">
        <v>0.16207493899999992</v>
      </c>
      <c r="O99" s="102">
        <v>0.197160111</v>
      </c>
      <c r="P99" s="102">
        <v>0.21900263099999998</v>
      </c>
      <c r="Q99" s="83">
        <v>0.26654066095176854</v>
      </c>
      <c r="R99" s="119">
        <f t="shared" ref="R99:R105" si="72">Q99/P99-1</f>
        <v>0.21706602215097859</v>
      </c>
      <c r="S99" s="119">
        <f t="shared" ref="S99:S105" si="73">Q99/M99-1</f>
        <v>0.80114528845454447</v>
      </c>
      <c r="U99" s="18">
        <f t="shared" ref="U99:U105" si="74">L99+M99</f>
        <v>0.31560175899999998</v>
      </c>
      <c r="V99" s="83">
        <f t="shared" ref="V99:V105" si="75">P99+Q99</f>
        <v>0.48554329195176849</v>
      </c>
      <c r="W99" s="119">
        <f t="shared" ref="W99:W105" si="76">V99/U99-1</f>
        <v>0.53846826928416625</v>
      </c>
      <c r="Y99" s="18">
        <f t="shared" ref="Y99:Y105" si="77">SUM(H99:K99)</f>
        <v>0.61329077099999985</v>
      </c>
      <c r="Z99" s="83">
        <f t="shared" ref="Z99:Z105" si="78">SUM(L99:O99)</f>
        <v>0.67483680899999987</v>
      </c>
      <c r="AA99" s="119">
        <f t="shared" ref="AA99:AA105" si="79">Z99/Y99-1</f>
        <v>0.10035376514739691</v>
      </c>
    </row>
    <row r="100" spans="1:28" s="29" customFormat="1">
      <c r="B100" s="16" t="s">
        <v>28</v>
      </c>
      <c r="C100" s="17"/>
      <c r="D100" s="18">
        <v>2.6970035000000003E-2</v>
      </c>
      <c r="E100" s="18">
        <v>1.7176409999999996E-2</v>
      </c>
      <c r="F100" s="18">
        <v>2.0988507999999996E-2</v>
      </c>
      <c r="G100" s="18">
        <v>1.7673804000000001E-2</v>
      </c>
      <c r="H100" s="18">
        <v>1.7216739000000002E-2</v>
      </c>
      <c r="I100" s="18">
        <v>2.0867691000000001E-2</v>
      </c>
      <c r="J100" s="18">
        <v>1.4021409000000006E-2</v>
      </c>
      <c r="K100" s="18">
        <v>1.6649529E-2</v>
      </c>
      <c r="L100" s="18">
        <v>1.7946377999999999E-2</v>
      </c>
      <c r="M100" s="18">
        <v>1.5794171000000003E-2</v>
      </c>
      <c r="N100" s="102">
        <v>1.1466580000000001E-2</v>
      </c>
      <c r="O100" s="102">
        <v>9.995426E-3</v>
      </c>
      <c r="P100" s="102">
        <v>1.2634926000000001E-2</v>
      </c>
      <c r="Q100" s="83">
        <v>1.4719750000000002E-2</v>
      </c>
      <c r="R100" s="119">
        <f t="shared" si="72"/>
        <v>0.16500484450799324</v>
      </c>
      <c r="S100" s="119">
        <f t="shared" si="73"/>
        <v>-6.8026425698442861E-2</v>
      </c>
      <c r="U100" s="18">
        <f t="shared" si="74"/>
        <v>3.3740549000000002E-2</v>
      </c>
      <c r="V100" s="83">
        <f t="shared" si="75"/>
        <v>2.7354676000000001E-2</v>
      </c>
      <c r="W100" s="119">
        <f t="shared" si="76"/>
        <v>-0.18926405139406588</v>
      </c>
      <c r="Y100" s="18">
        <f t="shared" si="77"/>
        <v>6.8755368000000011E-2</v>
      </c>
      <c r="Z100" s="83">
        <f t="shared" si="78"/>
        <v>5.5202555E-2</v>
      </c>
      <c r="AA100" s="119">
        <f t="shared" si="79"/>
        <v>-0.19711643460333172</v>
      </c>
    </row>
    <row r="101" spans="1:28" s="29" customFormat="1">
      <c r="B101" s="16" t="s">
        <v>53</v>
      </c>
      <c r="C101" s="17"/>
      <c r="D101" s="18">
        <v>9.4019611000000003E-2</v>
      </c>
      <c r="E101" s="18">
        <v>9.8207999000000004E-2</v>
      </c>
      <c r="F101" s="18">
        <v>7.5436358999999995E-2</v>
      </c>
      <c r="G101" s="18">
        <v>8.7551536999999999E-2</v>
      </c>
      <c r="H101" s="18">
        <v>9.2161292000000006E-2</v>
      </c>
      <c r="I101" s="18">
        <v>0.10538141400000001</v>
      </c>
      <c r="J101" s="18">
        <v>8.0290765000000014E-2</v>
      </c>
      <c r="K101" s="18">
        <v>8.6391426000000007E-2</v>
      </c>
      <c r="L101" s="18">
        <v>8.9764981000000008E-2</v>
      </c>
      <c r="M101" s="18">
        <v>8.3838194000000019E-2</v>
      </c>
      <c r="N101" s="102">
        <v>7.3398982999999987E-2</v>
      </c>
      <c r="O101" s="102">
        <v>7.2213689806693321E-2</v>
      </c>
      <c r="P101" s="102">
        <v>8.4539926999999987E-2</v>
      </c>
      <c r="Q101" s="83">
        <v>0.10491900496184067</v>
      </c>
      <c r="R101" s="119">
        <f t="shared" si="72"/>
        <v>0.24105861792192806</v>
      </c>
      <c r="S101" s="119">
        <f t="shared" si="73"/>
        <v>0.25144638685609877</v>
      </c>
      <c r="U101" s="18">
        <f t="shared" si="74"/>
        <v>0.17360317500000003</v>
      </c>
      <c r="V101" s="83">
        <f t="shared" si="75"/>
        <v>0.18945893196184066</v>
      </c>
      <c r="W101" s="119">
        <f t="shared" si="76"/>
        <v>9.1333335129617499E-2</v>
      </c>
      <c r="Y101" s="18">
        <f t="shared" si="77"/>
        <v>0.36422489699999999</v>
      </c>
      <c r="Z101" s="83">
        <f t="shared" si="78"/>
        <v>0.31921584780669332</v>
      </c>
      <c r="AA101" s="119">
        <f t="shared" si="79"/>
        <v>-0.12357488344160794</v>
      </c>
    </row>
    <row r="102" spans="1:28" s="52" customFormat="1">
      <c r="B102" s="36" t="s">
        <v>54</v>
      </c>
      <c r="C102" s="37"/>
      <c r="D102" s="38">
        <f t="shared" ref="D102" si="80">SUM(D99:D101)</f>
        <v>0.38900562300000185</v>
      </c>
      <c r="E102" s="38">
        <f t="shared" ref="E102" si="81">SUM(E99:E101)</f>
        <v>0.36705624299999995</v>
      </c>
      <c r="F102" s="38">
        <f t="shared" ref="F102" si="82">SUM(F99:F101)</f>
        <v>0.27600994699999998</v>
      </c>
      <c r="G102" s="38">
        <f t="shared" ref="G102" si="83">SUM(G99:G101)</f>
        <v>0.22490114699999997</v>
      </c>
      <c r="H102" s="38">
        <f t="shared" ref="H102" si="84">SUM(H99:H101)</f>
        <v>0.24358964799999999</v>
      </c>
      <c r="I102" s="38">
        <f t="shared" ref="I102" si="85">SUM(I99:I101)</f>
        <v>0.25470675999999992</v>
      </c>
      <c r="J102" s="38">
        <f t="shared" ref="J102" si="86">SUM(J99:J101)</f>
        <v>0.24056550999999995</v>
      </c>
      <c r="K102" s="38">
        <f t="shared" ref="K102" si="87">SUM(K99:K101)</f>
        <v>0.30740911800000004</v>
      </c>
      <c r="L102" s="38">
        <f t="shared" ref="L102" si="88">SUM(L99:L101)</f>
        <v>0.275329131</v>
      </c>
      <c r="M102" s="38">
        <f t="shared" ref="M102" si="89">SUM(M99:M101)</f>
        <v>0.24761635199999998</v>
      </c>
      <c r="N102" s="114">
        <f t="shared" ref="N102:Q102" si="90">SUM(N99:N101)</f>
        <v>0.2469405019999999</v>
      </c>
      <c r="O102" s="114">
        <f t="shared" si="90"/>
        <v>0.27936922680669329</v>
      </c>
      <c r="P102" s="114">
        <f t="shared" si="90"/>
        <v>0.31617748399999995</v>
      </c>
      <c r="Q102" s="86">
        <f t="shared" si="90"/>
        <v>0.38617941591360916</v>
      </c>
      <c r="R102" s="121">
        <f t="shared" si="72"/>
        <v>0.22140074943985955</v>
      </c>
      <c r="S102" s="121">
        <f t="shared" si="73"/>
        <v>0.55958769602424807</v>
      </c>
      <c r="U102" s="38">
        <f t="shared" si="74"/>
        <v>0.52294548299999999</v>
      </c>
      <c r="V102" s="86">
        <f t="shared" si="75"/>
        <v>0.70235689991360917</v>
      </c>
      <c r="W102" s="121">
        <f t="shared" si="76"/>
        <v>0.34307862434220349</v>
      </c>
      <c r="Y102" s="38">
        <f t="shared" si="77"/>
        <v>1.0462710359999998</v>
      </c>
      <c r="Z102" s="86">
        <f t="shared" si="78"/>
        <v>1.0492552118066931</v>
      </c>
      <c r="AA102" s="121">
        <f t="shared" si="79"/>
        <v>2.8522014889202918E-3</v>
      </c>
    </row>
    <row r="103" spans="1:28">
      <c r="B103" s="16" t="s">
        <v>55</v>
      </c>
      <c r="C103" s="17"/>
      <c r="D103" s="18">
        <v>1.5410923000000002E-2</v>
      </c>
      <c r="E103" s="18">
        <v>1.5296100999999999E-2</v>
      </c>
      <c r="F103" s="18">
        <v>1.3599110000000008E-2</v>
      </c>
      <c r="G103" s="18">
        <v>1.7805662999999999E-2</v>
      </c>
      <c r="H103" s="18">
        <v>1.8537787999999993E-2</v>
      </c>
      <c r="I103" s="18">
        <v>1.9328998999999996E-2</v>
      </c>
      <c r="J103" s="18">
        <v>1.9080687999999995E-2</v>
      </c>
      <c r="K103" s="18">
        <v>2.1547256000000004E-2</v>
      </c>
      <c r="L103" s="18">
        <v>1.9919759000000002E-2</v>
      </c>
      <c r="M103" s="18">
        <v>2.0699250000000002E-2</v>
      </c>
      <c r="N103" s="102">
        <v>1.967348699999999E-2</v>
      </c>
      <c r="O103" s="102">
        <v>2.1966052000000003E-2</v>
      </c>
      <c r="P103" s="102">
        <v>2.658545499999999E-2</v>
      </c>
      <c r="Q103" s="83">
        <v>2.1163591999999998E-2</v>
      </c>
      <c r="R103" s="119">
        <f t="shared" si="72"/>
        <v>-0.20394095192277106</v>
      </c>
      <c r="S103" s="119">
        <f t="shared" si="73"/>
        <v>2.2432793458700084E-2</v>
      </c>
      <c r="U103" s="18">
        <f t="shared" si="74"/>
        <v>4.0619009000000005E-2</v>
      </c>
      <c r="V103" s="83">
        <f t="shared" si="75"/>
        <v>4.7749046999999989E-2</v>
      </c>
      <c r="W103" s="119">
        <f t="shared" si="76"/>
        <v>0.17553451390209895</v>
      </c>
      <c r="Y103" s="18">
        <f t="shared" si="77"/>
        <v>7.8494730999999984E-2</v>
      </c>
      <c r="Z103" s="83">
        <f t="shared" si="78"/>
        <v>8.2258548000000001E-2</v>
      </c>
      <c r="AA103" s="119">
        <f t="shared" si="79"/>
        <v>4.7949931824086578E-2</v>
      </c>
    </row>
    <row r="104" spans="1:28">
      <c r="B104" s="16" t="s">
        <v>51</v>
      </c>
      <c r="C104" s="17"/>
      <c r="D104" s="18">
        <v>0.18000460200000001</v>
      </c>
      <c r="E104" s="18">
        <v>0.17271686999999991</v>
      </c>
      <c r="F104" s="18">
        <v>0.14084125900000008</v>
      </c>
      <c r="G104" s="18">
        <v>0.13846906599999995</v>
      </c>
      <c r="H104" s="18">
        <v>0.15072417100000154</v>
      </c>
      <c r="I104" s="18">
        <v>0.14093032799999991</v>
      </c>
      <c r="J104" s="18">
        <v>0.13829514192400014</v>
      </c>
      <c r="K104" s="18">
        <v>0.15153673399999998</v>
      </c>
      <c r="L104" s="18">
        <v>0.17718519799999974</v>
      </c>
      <c r="M104" s="18">
        <v>0.16255861800000007</v>
      </c>
      <c r="N104" s="102">
        <v>0.16589605299999982</v>
      </c>
      <c r="O104" s="102">
        <v>0.17061677507999989</v>
      </c>
      <c r="P104" s="102">
        <v>0.16392641800000002</v>
      </c>
      <c r="Q104" s="83">
        <v>0.16975206899999987</v>
      </c>
      <c r="R104" s="119">
        <f t="shared" si="72"/>
        <v>3.5538207148525958E-2</v>
      </c>
      <c r="S104" s="119">
        <f t="shared" si="73"/>
        <v>4.4251428121760972E-2</v>
      </c>
      <c r="U104" s="18">
        <f t="shared" si="74"/>
        <v>0.33974381599999981</v>
      </c>
      <c r="V104" s="83">
        <f t="shared" si="75"/>
        <v>0.33367848699999991</v>
      </c>
      <c r="W104" s="119">
        <f t="shared" si="76"/>
        <v>-1.785265460137142E-2</v>
      </c>
      <c r="Y104" s="18">
        <f t="shared" si="77"/>
        <v>0.58148637492400157</v>
      </c>
      <c r="Z104" s="83">
        <f t="shared" si="78"/>
        <v>0.67625664407999952</v>
      </c>
      <c r="AA104" s="119">
        <f t="shared" si="79"/>
        <v>0.16297934610829734</v>
      </c>
    </row>
    <row r="105" spans="1:28" s="24" customFormat="1" ht="30">
      <c r="B105" s="36" t="s">
        <v>56</v>
      </c>
      <c r="C105" s="17"/>
      <c r="D105" s="38">
        <f>D102+D103+D104</f>
        <v>0.58442114800000189</v>
      </c>
      <c r="E105" s="38">
        <f t="shared" ref="E105:P105" si="91">E102+E103+E104</f>
        <v>0.55506921399999987</v>
      </c>
      <c r="F105" s="38">
        <f t="shared" si="91"/>
        <v>0.43045031600000006</v>
      </c>
      <c r="G105" s="38">
        <f t="shared" si="91"/>
        <v>0.38117587599999991</v>
      </c>
      <c r="H105" s="38">
        <f t="shared" si="91"/>
        <v>0.41285160700000156</v>
      </c>
      <c r="I105" s="38">
        <f t="shared" si="91"/>
        <v>0.41496608699999982</v>
      </c>
      <c r="J105" s="38">
        <f t="shared" si="91"/>
        <v>0.39794133992400005</v>
      </c>
      <c r="K105" s="38">
        <f t="shared" si="91"/>
        <v>0.480493108</v>
      </c>
      <c r="L105" s="38">
        <f t="shared" si="91"/>
        <v>0.47243408799999975</v>
      </c>
      <c r="M105" s="38">
        <f t="shared" si="91"/>
        <v>0.43087422000000009</v>
      </c>
      <c r="N105" s="114">
        <f t="shared" si="91"/>
        <v>0.43251004199999971</v>
      </c>
      <c r="O105" s="114">
        <f t="shared" ref="O105:Q105" si="92">O102+O103+O104</f>
        <v>0.4719520538866932</v>
      </c>
      <c r="P105" s="114">
        <f t="shared" si="92"/>
        <v>0.50668935699999995</v>
      </c>
      <c r="Q105" s="86">
        <f t="shared" si="92"/>
        <v>0.57709507691360906</v>
      </c>
      <c r="R105" s="121">
        <f t="shared" si="72"/>
        <v>0.1389524349405451</v>
      </c>
      <c r="S105" s="121">
        <f t="shared" si="73"/>
        <v>0.33935856481181204</v>
      </c>
      <c r="U105" s="38">
        <f t="shared" si="74"/>
        <v>0.90330830799999984</v>
      </c>
      <c r="V105" s="86">
        <f t="shared" si="75"/>
        <v>1.0837844339136091</v>
      </c>
      <c r="W105" s="121">
        <f t="shared" si="76"/>
        <v>0.1997946042511205</v>
      </c>
      <c r="Y105" s="38">
        <f t="shared" si="77"/>
        <v>1.7062521419240015</v>
      </c>
      <c r="Z105" s="86">
        <f t="shared" si="78"/>
        <v>1.8077704038866929</v>
      </c>
      <c r="AA105" s="121">
        <f t="shared" si="79"/>
        <v>5.9497807778994272E-2</v>
      </c>
    </row>
    <row r="107" spans="1:28" ht="29.25" customHeight="1">
      <c r="B107" s="131" t="s">
        <v>102</v>
      </c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</row>
    <row r="108" spans="1:28">
      <c r="B108" s="34"/>
      <c r="C108" s="17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95"/>
      <c r="S108" s="95"/>
    </row>
    <row r="110" spans="1:28" ht="15.75">
      <c r="B110" s="53" t="s">
        <v>57</v>
      </c>
      <c r="C110" s="53"/>
      <c r="D110" s="54"/>
      <c r="E110" s="54"/>
      <c r="F110" s="54"/>
      <c r="G110" s="54"/>
      <c r="H110" s="54"/>
      <c r="I110" s="54"/>
      <c r="J110" s="54"/>
      <c r="K110" s="53"/>
      <c r="L110" s="53"/>
      <c r="M110" s="53"/>
      <c r="N110" s="53"/>
      <c r="O110" s="53"/>
      <c r="P110" s="53"/>
      <c r="Q110" s="53"/>
      <c r="R110" s="97"/>
      <c r="S110" s="97"/>
      <c r="T110" s="55"/>
      <c r="U110" s="108"/>
      <c r="V110" s="109"/>
      <c r="W110" s="109"/>
      <c r="X110" s="55"/>
      <c r="Y110" s="108" t="s">
        <v>110</v>
      </c>
      <c r="Z110" s="109"/>
      <c r="AA110" s="109"/>
      <c r="AB110" s="55"/>
    </row>
    <row r="111" spans="1:28">
      <c r="B111" s="56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98"/>
      <c r="S111" s="98"/>
    </row>
    <row r="112" spans="1:28">
      <c r="A112" s="10"/>
      <c r="B112" s="57" t="s">
        <v>58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99"/>
      <c r="S112" s="99"/>
    </row>
    <row r="113" spans="1:27"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99"/>
      <c r="S113" s="99"/>
    </row>
    <row r="114" spans="1:27">
      <c r="B114" s="59" t="s">
        <v>59</v>
      </c>
      <c r="C114" s="58"/>
      <c r="D114" s="60"/>
      <c r="E114" s="60"/>
      <c r="F114" s="60"/>
      <c r="G114" s="60"/>
      <c r="H114" s="60"/>
      <c r="I114" s="60"/>
      <c r="J114" s="60"/>
      <c r="K114" s="58"/>
      <c r="L114" s="58"/>
      <c r="M114" s="58"/>
      <c r="N114" s="58"/>
      <c r="O114" s="58"/>
      <c r="P114" s="58"/>
      <c r="Q114" s="58"/>
      <c r="R114" s="100"/>
      <c r="S114" s="100"/>
    </row>
    <row r="115" spans="1:27" ht="30">
      <c r="B115" s="14" t="s">
        <v>60</v>
      </c>
      <c r="C115" s="46"/>
      <c r="D115" s="14" t="s">
        <v>2</v>
      </c>
      <c r="E115" s="14" t="s">
        <v>3</v>
      </c>
      <c r="F115" s="14" t="s">
        <v>4</v>
      </c>
      <c r="G115" s="14" t="s">
        <v>5</v>
      </c>
      <c r="H115" s="14" t="s">
        <v>6</v>
      </c>
      <c r="I115" s="14" t="s">
        <v>7</v>
      </c>
      <c r="J115" s="14" t="s">
        <v>8</v>
      </c>
      <c r="K115" s="14" t="s">
        <v>9</v>
      </c>
      <c r="L115" s="14" t="s">
        <v>87</v>
      </c>
      <c r="M115" s="14" t="s">
        <v>89</v>
      </c>
      <c r="N115" s="14" t="s">
        <v>107</v>
      </c>
      <c r="O115" s="14" t="s">
        <v>108</v>
      </c>
      <c r="P115" s="14" t="s">
        <v>117</v>
      </c>
      <c r="Q115" s="15" t="s">
        <v>119</v>
      </c>
      <c r="R115" s="91" t="s">
        <v>10</v>
      </c>
      <c r="S115" s="91" t="s">
        <v>11</v>
      </c>
      <c r="U115" s="14" t="s">
        <v>120</v>
      </c>
      <c r="V115" s="15" t="s">
        <v>121</v>
      </c>
      <c r="W115" s="91" t="s">
        <v>11</v>
      </c>
      <c r="Y115" s="14" t="s">
        <v>12</v>
      </c>
      <c r="Z115" s="15" t="s">
        <v>109</v>
      </c>
      <c r="AA115" s="91" t="s">
        <v>11</v>
      </c>
    </row>
    <row r="116" spans="1:27">
      <c r="B116" s="36" t="s">
        <v>61</v>
      </c>
      <c r="C116" s="17"/>
      <c r="D116" s="38">
        <v>3.6347783773730002</v>
      </c>
      <c r="E116" s="38">
        <v>3.8425054575550002</v>
      </c>
      <c r="F116" s="38">
        <v>3.771578137580001</v>
      </c>
      <c r="G116" s="38">
        <v>3.6741438399300002</v>
      </c>
      <c r="H116" s="38">
        <v>3.6928655539000004</v>
      </c>
      <c r="I116" s="38">
        <v>3.7848183619190006</v>
      </c>
      <c r="J116" s="38">
        <v>3.8874105264219998</v>
      </c>
      <c r="K116" s="38">
        <v>4.0639778812000005</v>
      </c>
      <c r="L116" s="38">
        <v>3.9090204453032502</v>
      </c>
      <c r="M116" s="38">
        <v>3.7725097070078992</v>
      </c>
      <c r="N116" s="114">
        <v>4.1313452203871002</v>
      </c>
      <c r="O116" s="114">
        <v>4.1084834531166008</v>
      </c>
      <c r="P116" s="114">
        <v>3.8741256032220996</v>
      </c>
      <c r="Q116" s="86">
        <v>4.0490251118985991</v>
      </c>
      <c r="R116" s="121">
        <f t="shared" ref="R116:R120" si="93">Q116/P116-1</f>
        <v>4.5145544205132726E-2</v>
      </c>
      <c r="S116" s="121">
        <f t="shared" ref="S116:S120" si="94">Q116/M116-1</f>
        <v>7.329746677047333E-2</v>
      </c>
      <c r="U116" s="38">
        <f t="shared" ref="U116:U120" si="95">L116+M116</f>
        <v>7.681530152311149</v>
      </c>
      <c r="V116" s="86">
        <f t="shared" ref="V116:V120" si="96">P116+Q116</f>
        <v>7.9231507151206984</v>
      </c>
      <c r="W116" s="121">
        <f t="shared" ref="W116:W122" si="97">V116/U116-1</f>
        <v>3.1454743783938977E-2</v>
      </c>
      <c r="Y116" s="38">
        <f t="shared" ref="Y116:Y122" si="98">SUM(H116:K116)</f>
        <v>15.429072323441002</v>
      </c>
      <c r="Z116" s="86">
        <f t="shared" ref="Z116:Z122" si="99">SUM(L116:O116)</f>
        <v>15.921358825814849</v>
      </c>
      <c r="AA116" s="121">
        <f t="shared" ref="AA116:AA122" si="100">Z116/Y116-1</f>
        <v>3.1906422632158371E-2</v>
      </c>
    </row>
    <row r="117" spans="1:27">
      <c r="B117" s="16" t="s">
        <v>62</v>
      </c>
      <c r="C117" s="17"/>
      <c r="D117" s="18">
        <v>2.9501501440000002</v>
      </c>
      <c r="E117" s="18">
        <v>3.1301286319999999</v>
      </c>
      <c r="F117" s="18">
        <v>3.0764226480000008</v>
      </c>
      <c r="G117" s="18">
        <v>3.0274994770000001</v>
      </c>
      <c r="H117" s="18">
        <v>3.0318816160000006</v>
      </c>
      <c r="I117" s="18">
        <v>3.0855236660000007</v>
      </c>
      <c r="J117" s="18">
        <v>3.089117205</v>
      </c>
      <c r="K117" s="18">
        <v>3.1932618800000001</v>
      </c>
      <c r="L117" s="18">
        <v>3.0856759650000005</v>
      </c>
      <c r="M117" s="18">
        <v>2.8938604539999995</v>
      </c>
      <c r="N117" s="102">
        <v>3.1805060699999994</v>
      </c>
      <c r="O117" s="102">
        <v>3.3961477820000008</v>
      </c>
      <c r="P117" s="102">
        <v>3.0898272529999997</v>
      </c>
      <c r="Q117" s="83">
        <v>3.2273513849999995</v>
      </c>
      <c r="R117" s="119">
        <f t="shared" si="93"/>
        <v>4.4508679851429811E-2</v>
      </c>
      <c r="S117" s="119">
        <f t="shared" si="94"/>
        <v>0.11524084740818674</v>
      </c>
      <c r="U117" s="18">
        <f t="shared" si="95"/>
        <v>5.9795364190000004</v>
      </c>
      <c r="V117" s="83">
        <f t="shared" si="96"/>
        <v>6.3171786379999997</v>
      </c>
      <c r="W117" s="119">
        <f t="shared" si="97"/>
        <v>5.6466286905978214E-2</v>
      </c>
      <c r="Y117" s="18">
        <f t="shared" si="98"/>
        <v>12.399784367000001</v>
      </c>
      <c r="Z117" s="83">
        <f t="shared" si="99"/>
        <v>12.556190271000002</v>
      </c>
      <c r="AA117" s="119">
        <f t="shared" si="100"/>
        <v>1.2613598702268636E-2</v>
      </c>
    </row>
    <row r="118" spans="1:27">
      <c r="B118" s="16" t="s">
        <v>63</v>
      </c>
      <c r="C118" s="17"/>
      <c r="D118" s="18">
        <v>0.42306192100000001</v>
      </c>
      <c r="E118" s="18">
        <v>0.46501500000000001</v>
      </c>
      <c r="F118" s="18">
        <v>0.47947432200000001</v>
      </c>
      <c r="G118" s="18">
        <v>0.43614089100000003</v>
      </c>
      <c r="H118" s="18">
        <v>0.44979751999999995</v>
      </c>
      <c r="I118" s="18">
        <v>0.488262223</v>
      </c>
      <c r="J118" s="18">
        <v>0.58717510499999992</v>
      </c>
      <c r="K118" s="18">
        <v>0.70681053199999999</v>
      </c>
      <c r="L118" s="18">
        <v>0.65404339300000003</v>
      </c>
      <c r="M118" s="18">
        <v>0.7217522059999999</v>
      </c>
      <c r="N118" s="102">
        <v>0.77582714300000011</v>
      </c>
      <c r="O118" s="102">
        <v>0.55054978600000004</v>
      </c>
      <c r="P118" s="102">
        <v>0.69030612799999991</v>
      </c>
      <c r="Q118" s="83">
        <v>0.69060766600000001</v>
      </c>
      <c r="R118" s="119">
        <f t="shared" si="93"/>
        <v>4.3681779397464204E-4</v>
      </c>
      <c r="S118" s="119">
        <f t="shared" si="94"/>
        <v>-4.3151291732941188E-2</v>
      </c>
      <c r="U118" s="18">
        <f t="shared" si="95"/>
        <v>1.3757955989999999</v>
      </c>
      <c r="V118" s="83">
        <f t="shared" si="96"/>
        <v>1.380913794</v>
      </c>
      <c r="W118" s="119">
        <f t="shared" si="97"/>
        <v>3.7201710804426469E-3</v>
      </c>
      <c r="Y118" s="18">
        <f t="shared" si="98"/>
        <v>2.2320453799999997</v>
      </c>
      <c r="Z118" s="83">
        <f t="shared" si="99"/>
        <v>2.7021725279999997</v>
      </c>
      <c r="AA118" s="119">
        <f t="shared" si="100"/>
        <v>0.21062616029786985</v>
      </c>
    </row>
    <row r="119" spans="1:27">
      <c r="B119" s="78" t="s">
        <v>88</v>
      </c>
      <c r="C119" s="17"/>
      <c r="D119" s="102"/>
      <c r="E119" s="102"/>
      <c r="F119" s="102"/>
      <c r="G119" s="102"/>
      <c r="H119" s="102"/>
      <c r="I119" s="102">
        <v>1.0500000000000001E-2</v>
      </c>
      <c r="J119" s="102">
        <v>9.5000000000000001E-2</v>
      </c>
      <c r="K119" s="102">
        <v>0.253</v>
      </c>
      <c r="L119" s="102">
        <v>0.19493955299999999</v>
      </c>
      <c r="M119" s="102">
        <v>0.27906741099999999</v>
      </c>
      <c r="N119" s="102">
        <v>0.28279097799999997</v>
      </c>
      <c r="O119" s="102">
        <v>0.19817707600000001</v>
      </c>
      <c r="P119" s="102">
        <v>0.26072329799999999</v>
      </c>
      <c r="Q119" s="83">
        <v>0.26213756599999999</v>
      </c>
      <c r="R119" s="119">
        <f t="shared" si="93"/>
        <v>5.4244020800933157E-3</v>
      </c>
      <c r="S119" s="119">
        <f t="shared" si="94"/>
        <v>-6.0665790173543455E-2</v>
      </c>
      <c r="U119" s="102">
        <f t="shared" si="95"/>
        <v>0.47400696399999998</v>
      </c>
      <c r="V119" s="83">
        <f t="shared" si="96"/>
        <v>0.52286086399999998</v>
      </c>
      <c r="W119" s="119">
        <f t="shared" si="97"/>
        <v>0.1030657853372805</v>
      </c>
      <c r="Y119" s="102">
        <f t="shared" si="98"/>
        <v>0.35849999999999999</v>
      </c>
      <c r="Z119" s="83">
        <f t="shared" si="99"/>
        <v>0.95497501799999995</v>
      </c>
      <c r="AA119" s="119">
        <f t="shared" si="100"/>
        <v>1.6638075815899582</v>
      </c>
    </row>
    <row r="120" spans="1:27" ht="34.5" customHeight="1">
      <c r="B120" s="16" t="s">
        <v>64</v>
      </c>
      <c r="C120" s="17"/>
      <c r="D120" s="18">
        <v>0.195949022448</v>
      </c>
      <c r="E120" s="18">
        <v>0.18110342880000002</v>
      </c>
      <c r="F120" s="18">
        <v>0.17476300800000003</v>
      </c>
      <c r="G120" s="18">
        <v>0.17430033600000003</v>
      </c>
      <c r="H120" s="18">
        <v>0.16965910080000002</v>
      </c>
      <c r="I120" s="18">
        <v>0.16798870438400001</v>
      </c>
      <c r="J120" s="18">
        <v>0.176096207792</v>
      </c>
      <c r="K120" s="18">
        <v>0.16390546919999996</v>
      </c>
      <c r="L120" s="18">
        <v>0.16930108730325</v>
      </c>
      <c r="M120" s="18">
        <v>0.1568970470079</v>
      </c>
      <c r="N120" s="102">
        <v>0.17501200738709999</v>
      </c>
      <c r="O120" s="102">
        <v>0.16178588511660003</v>
      </c>
      <c r="P120" s="102">
        <v>9.3992222222099991E-2</v>
      </c>
      <c r="Q120" s="83">
        <v>0.13106606089860004</v>
      </c>
      <c r="R120" s="119">
        <f t="shared" si="93"/>
        <v>0.39443517559246555</v>
      </c>
      <c r="S120" s="119">
        <f t="shared" si="94"/>
        <v>-0.16463653460602945</v>
      </c>
      <c r="U120" s="18">
        <f t="shared" si="95"/>
        <v>0.32619813431114997</v>
      </c>
      <c r="V120" s="83">
        <f t="shared" si="96"/>
        <v>0.22505828312070003</v>
      </c>
      <c r="W120" s="119">
        <f t="shared" si="97"/>
        <v>-0.31005649803617785</v>
      </c>
      <c r="Y120" s="18">
        <f t="shared" si="98"/>
        <v>0.67764948217599996</v>
      </c>
      <c r="Z120" s="83">
        <f t="shared" si="99"/>
        <v>0.66299602681485004</v>
      </c>
      <c r="AA120" s="119">
        <f t="shared" si="100"/>
        <v>-2.1623945338371975E-2</v>
      </c>
    </row>
    <row r="121" spans="1:27" ht="23.25" customHeight="1">
      <c r="B121" s="61" t="s">
        <v>65</v>
      </c>
      <c r="C121" s="17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62"/>
      <c r="R121" s="122"/>
      <c r="S121" s="122"/>
      <c r="U121" s="44"/>
      <c r="V121" s="62"/>
      <c r="W121" s="122"/>
      <c r="Y121" s="44"/>
      <c r="Z121" s="62"/>
      <c r="AA121" s="122"/>
    </row>
    <row r="122" spans="1:27" ht="17.25">
      <c r="B122" s="16" t="s">
        <v>103</v>
      </c>
      <c r="C122" s="17"/>
      <c r="D122" s="18">
        <v>6.5617289924999947E-2</v>
      </c>
      <c r="E122" s="18">
        <v>6.625839675499999E-2</v>
      </c>
      <c r="F122" s="18">
        <v>4.0918159579999995E-2</v>
      </c>
      <c r="G122" s="18">
        <v>3.6203135930000005E-2</v>
      </c>
      <c r="H122" s="18">
        <v>4.1527317099999995E-2</v>
      </c>
      <c r="I122" s="18">
        <v>4.3043768534999992E-2</v>
      </c>
      <c r="J122" s="18">
        <v>3.5022008630000004E-2</v>
      </c>
      <c r="K122" s="18">
        <v>3.9374674719999996E-2</v>
      </c>
      <c r="L122" s="18">
        <v>4.7104909953000006E-2</v>
      </c>
      <c r="M122" s="18">
        <v>5.3918233244000004E-2</v>
      </c>
      <c r="N122" s="102">
        <v>4.3295777000000001E-2</v>
      </c>
      <c r="O122" s="102">
        <v>4.2820830000000004E-2</v>
      </c>
      <c r="P122" s="102">
        <v>5.8235490157894747E-2</v>
      </c>
      <c r="Q122" s="83">
        <v>5.3609072999999993E-2</v>
      </c>
      <c r="R122" s="119">
        <f>Q122/P122-1</f>
        <v>-7.9443259520115328E-2</v>
      </c>
      <c r="S122" s="119">
        <f>Q122/M122-1</f>
        <v>-5.7338719279050876E-3</v>
      </c>
      <c r="U122" s="18">
        <f>L122+M122</f>
        <v>0.10102314319700001</v>
      </c>
      <c r="V122" s="83">
        <f>P122+Q122</f>
        <v>0.11184456315789473</v>
      </c>
      <c r="W122" s="119">
        <f t="shared" ref="W122:W128" si="101">V122/U122-1</f>
        <v>0.10711822675911442</v>
      </c>
      <c r="Y122" s="18">
        <f t="shared" si="98"/>
        <v>0.15896776898499998</v>
      </c>
      <c r="Z122" s="83">
        <f t="shared" si="99"/>
        <v>0.18713975019700002</v>
      </c>
      <c r="AA122" s="119">
        <f t="shared" si="100"/>
        <v>0.17721819581338094</v>
      </c>
    </row>
    <row r="123" spans="1:27" s="55" customFormat="1">
      <c r="B123" s="63"/>
      <c r="C123" s="63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101"/>
      <c r="S123" s="101"/>
    </row>
    <row r="124" spans="1:27" s="55" customFormat="1">
      <c r="B124" s="131" t="s">
        <v>104</v>
      </c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</row>
    <row r="125" spans="1:27" s="55" customFormat="1">
      <c r="B125" s="63"/>
      <c r="C125" s="63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101"/>
      <c r="S125" s="101"/>
    </row>
    <row r="126" spans="1:27" s="55" customFormat="1">
      <c r="A126" s="10"/>
      <c r="B126" s="59" t="s">
        <v>74</v>
      </c>
      <c r="C126" s="63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101"/>
      <c r="S126" s="101"/>
    </row>
    <row r="127" spans="1:27" ht="30">
      <c r="B127" s="14" t="s">
        <v>60</v>
      </c>
      <c r="C127" s="46"/>
      <c r="D127" s="14" t="s">
        <v>2</v>
      </c>
      <c r="E127" s="14" t="s">
        <v>3</v>
      </c>
      <c r="F127" s="14" t="s">
        <v>4</v>
      </c>
      <c r="G127" s="14" t="s">
        <v>5</v>
      </c>
      <c r="H127" s="14" t="s">
        <v>6</v>
      </c>
      <c r="I127" s="14" t="s">
        <v>7</v>
      </c>
      <c r="J127" s="14" t="s">
        <v>8</v>
      </c>
      <c r="K127" s="14" t="s">
        <v>9</v>
      </c>
      <c r="L127" s="14" t="s">
        <v>87</v>
      </c>
      <c r="M127" s="14" t="s">
        <v>89</v>
      </c>
      <c r="N127" s="14" t="s">
        <v>107</v>
      </c>
      <c r="O127" s="14" t="s">
        <v>108</v>
      </c>
      <c r="P127" s="14" t="s">
        <v>117</v>
      </c>
      <c r="Q127" s="15" t="s">
        <v>119</v>
      </c>
      <c r="R127" s="91" t="s">
        <v>10</v>
      </c>
      <c r="S127" s="91" t="s">
        <v>11</v>
      </c>
      <c r="U127" s="14" t="s">
        <v>120</v>
      </c>
      <c r="V127" s="15" t="s">
        <v>121</v>
      </c>
      <c r="W127" s="91" t="s">
        <v>11</v>
      </c>
      <c r="Y127" s="14" t="s">
        <v>12</v>
      </c>
      <c r="Z127" s="15" t="s">
        <v>109</v>
      </c>
      <c r="AA127" s="91" t="s">
        <v>11</v>
      </c>
    </row>
    <row r="128" spans="1:27">
      <c r="B128" s="16" t="s">
        <v>13</v>
      </c>
      <c r="C128" s="17"/>
      <c r="D128" s="18">
        <v>0.20853406000000002</v>
      </c>
      <c r="E128" s="18">
        <v>0.20060034000000002</v>
      </c>
      <c r="F128" s="18">
        <v>0.10951561000000001</v>
      </c>
      <c r="G128" s="18">
        <v>4.2905639999999995E-2</v>
      </c>
      <c r="H128" s="18">
        <v>0.10271572000000001</v>
      </c>
      <c r="I128" s="18">
        <v>2.02676E-2</v>
      </c>
      <c r="J128" s="18">
        <v>1.3897110000000001E-2</v>
      </c>
      <c r="K128" s="18">
        <v>2.2213149999999997E-2</v>
      </c>
      <c r="L128" s="18">
        <v>6.2684999999999998E-3</v>
      </c>
      <c r="M128" s="18">
        <v>4.2421999999999998E-3</v>
      </c>
      <c r="N128" s="102">
        <v>0.15083902000000002</v>
      </c>
      <c r="O128" s="102">
        <v>0.15711443999999999</v>
      </c>
      <c r="P128" s="102">
        <v>0.10055362</v>
      </c>
      <c r="Q128" s="83">
        <v>0.13323939999999998</v>
      </c>
      <c r="R128" s="119">
        <f t="shared" ref="R128:R135" si="102">Q128/P128-1</f>
        <v>0.32505821272272439</v>
      </c>
      <c r="S128" s="119">
        <f t="shared" ref="S128:S135" si="103">Q128/M128-1</f>
        <v>30.408090141907497</v>
      </c>
      <c r="U128" s="18">
        <f t="shared" ref="U128:U130" si="104">L128+M128</f>
        <v>1.05107E-2</v>
      </c>
      <c r="V128" s="83">
        <f t="shared" ref="V128:V130" si="105">P128+Q128</f>
        <v>0.23379301999999996</v>
      </c>
      <c r="W128" s="119">
        <f t="shared" ref="W128:W135" si="106">V128/U128-1</f>
        <v>21.243334887305316</v>
      </c>
      <c r="Y128" s="18">
        <f t="shared" ref="Y128:Y135" si="107">SUM(H128:K128)</f>
        <v>0.15909357999999998</v>
      </c>
      <c r="Z128" s="83">
        <f t="shared" ref="Z128:Z135" si="108">SUM(L128:O128)</f>
        <v>0.31846416</v>
      </c>
      <c r="AA128" s="119">
        <f t="shared" ref="AA128:AA135" si="109">Z128/Y128-1</f>
        <v>1.0017411136263323</v>
      </c>
    </row>
    <row r="129" spans="1:27">
      <c r="B129" s="16" t="s">
        <v>14</v>
      </c>
      <c r="C129" s="17"/>
      <c r="D129" s="18">
        <v>0.72398699199999994</v>
      </c>
      <c r="E129" s="18">
        <v>1.0376361939999996</v>
      </c>
      <c r="F129" s="18">
        <v>1.0495487680000006</v>
      </c>
      <c r="G129" s="18">
        <v>1.1004456879999993</v>
      </c>
      <c r="H129" s="18">
        <v>1.0708989979999997</v>
      </c>
      <c r="I129" s="18">
        <v>0.99778386962407184</v>
      </c>
      <c r="J129" s="18">
        <v>0.63294510061121645</v>
      </c>
      <c r="K129" s="18">
        <v>1.503921250000001</v>
      </c>
      <c r="L129" s="18">
        <v>1.05986943</v>
      </c>
      <c r="M129" s="18">
        <v>0.90487295000000068</v>
      </c>
      <c r="N129" s="102">
        <v>0.97623216999999995</v>
      </c>
      <c r="O129" s="102">
        <v>1.3600674499999994</v>
      </c>
      <c r="P129" s="102">
        <v>1.1678817100000005</v>
      </c>
      <c r="Q129" s="83">
        <v>1.2759178100000006</v>
      </c>
      <c r="R129" s="119">
        <f t="shared" si="102"/>
        <v>9.2506029570409209E-2</v>
      </c>
      <c r="S129" s="119">
        <f t="shared" si="103"/>
        <v>0.4100518862896716</v>
      </c>
      <c r="U129" s="18">
        <f t="shared" si="104"/>
        <v>1.9647423800000006</v>
      </c>
      <c r="V129" s="83">
        <f t="shared" si="105"/>
        <v>2.4437995200000011</v>
      </c>
      <c r="W129" s="119">
        <f t="shared" si="106"/>
        <v>0.24382694895602564</v>
      </c>
      <c r="Y129" s="18">
        <f t="shared" si="107"/>
        <v>4.2055492182352889</v>
      </c>
      <c r="Z129" s="83">
        <f t="shared" si="108"/>
        <v>4.3010419999999998</v>
      </c>
      <c r="AA129" s="119">
        <f t="shared" si="109"/>
        <v>2.2706375983106764E-2</v>
      </c>
    </row>
    <row r="130" spans="1:27">
      <c r="B130" s="16" t="s">
        <v>15</v>
      </c>
      <c r="C130" s="17"/>
      <c r="D130" s="18">
        <v>2.4223115812392972</v>
      </c>
      <c r="E130" s="18">
        <v>2.3582279513112412</v>
      </c>
      <c r="F130" s="18">
        <v>2.1460645119174768</v>
      </c>
      <c r="G130" s="18">
        <v>2.0707381346084945</v>
      </c>
      <c r="H130" s="18">
        <v>2.2285761760234553</v>
      </c>
      <c r="I130" s="18">
        <v>2.2886003171097449</v>
      </c>
      <c r="J130" s="18">
        <v>2.2705069782082536</v>
      </c>
      <c r="K130" s="18">
        <v>1.8341081262943248</v>
      </c>
      <c r="L130" s="18">
        <v>1.9035030948831999</v>
      </c>
      <c r="M130" s="18">
        <v>2.0670313506545499</v>
      </c>
      <c r="N130" s="102">
        <v>1.97231778690795</v>
      </c>
      <c r="O130" s="102">
        <v>1.9300116948264998</v>
      </c>
      <c r="P130" s="102">
        <v>1.9769248920834008</v>
      </c>
      <c r="Q130" s="83">
        <v>2.0003726728123503</v>
      </c>
      <c r="R130" s="119">
        <f t="shared" si="102"/>
        <v>1.1860734225587422E-2</v>
      </c>
      <c r="S130" s="119">
        <f t="shared" si="103"/>
        <v>-3.2248508384302599E-2</v>
      </c>
      <c r="U130" s="18">
        <f t="shared" si="104"/>
        <v>3.9705344455377496</v>
      </c>
      <c r="V130" s="83">
        <f t="shared" si="105"/>
        <v>3.9772975648957511</v>
      </c>
      <c r="W130" s="119">
        <f t="shared" si="106"/>
        <v>1.7033272096662611E-3</v>
      </c>
      <c r="Y130" s="18">
        <f t="shared" si="107"/>
        <v>8.6217915976357791</v>
      </c>
      <c r="Z130" s="83">
        <f t="shared" si="108"/>
        <v>7.8728639272721992</v>
      </c>
      <c r="AA130" s="119">
        <f t="shared" si="109"/>
        <v>-8.6864506278364062E-2</v>
      </c>
    </row>
    <row r="131" spans="1:27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02"/>
      <c r="O131" s="102"/>
      <c r="P131" s="102"/>
      <c r="Q131" s="83"/>
      <c r="R131" s="119"/>
      <c r="S131" s="123"/>
      <c r="U131" s="18"/>
      <c r="V131" s="83"/>
      <c r="W131" s="119"/>
      <c r="Y131" s="18"/>
      <c r="Z131" s="83"/>
      <c r="AA131" s="119"/>
    </row>
    <row r="132" spans="1:27">
      <c r="B132" s="16" t="s">
        <v>40</v>
      </c>
      <c r="C132" s="17"/>
      <c r="D132" s="18">
        <v>0</v>
      </c>
      <c r="E132" s="18">
        <v>1.9050499999999999E-3</v>
      </c>
      <c r="F132" s="18">
        <v>1.449E-5</v>
      </c>
      <c r="G132" s="18">
        <v>0</v>
      </c>
      <c r="H132" s="18">
        <v>0</v>
      </c>
      <c r="I132" s="18">
        <v>1.9342000000000001E-3</v>
      </c>
      <c r="J132" s="18">
        <v>5.7588713E-2</v>
      </c>
      <c r="K132" s="18">
        <v>9.3943700000000005E-2</v>
      </c>
      <c r="L132" s="18">
        <v>7.4184689999999998E-2</v>
      </c>
      <c r="M132" s="18">
        <v>8.4830040000000009E-2</v>
      </c>
      <c r="N132" s="102">
        <v>6.5252340000000006E-2</v>
      </c>
      <c r="O132" s="102">
        <v>6.4397600000000013E-2</v>
      </c>
      <c r="P132" s="102">
        <v>5.2396124000000002E-2</v>
      </c>
      <c r="Q132" s="83">
        <v>7.3967583000000003E-2</v>
      </c>
      <c r="R132" s="119">
        <f t="shared" si="102"/>
        <v>0.4116995180788563</v>
      </c>
      <c r="S132" s="119">
        <f t="shared" si="103"/>
        <v>-0.12804965080766206</v>
      </c>
      <c r="U132" s="18">
        <f t="shared" ref="U132:U135" si="110">L132+M132</f>
        <v>0.15901472999999999</v>
      </c>
      <c r="V132" s="83">
        <f t="shared" ref="V132:V135" si="111">P132+Q132</f>
        <v>0.12636370699999999</v>
      </c>
      <c r="W132" s="119">
        <f t="shared" ref="W132:W139" si="112">V132/U132-1</f>
        <v>-0.20533332352292144</v>
      </c>
      <c r="Y132" s="18">
        <f t="shared" si="107"/>
        <v>0.153466613</v>
      </c>
      <c r="Z132" s="83">
        <f t="shared" si="108"/>
        <v>0.28866467000000001</v>
      </c>
      <c r="AA132" s="119">
        <f t="shared" si="109"/>
        <v>0.88096071423691358</v>
      </c>
    </row>
    <row r="133" spans="1:27">
      <c r="B133" s="16" t="s">
        <v>17</v>
      </c>
      <c r="C133" s="17"/>
      <c r="D133" s="18">
        <v>0.355378525</v>
      </c>
      <c r="E133" s="18">
        <v>0.366535</v>
      </c>
      <c r="F133" s="18">
        <v>0.37785346500000005</v>
      </c>
      <c r="G133" s="18">
        <v>0.35390624999999998</v>
      </c>
      <c r="H133" s="18">
        <v>0.37302335100000006</v>
      </c>
      <c r="I133" s="18">
        <v>0.37501167447</v>
      </c>
      <c r="J133" s="18">
        <v>0.44771231789999999</v>
      </c>
      <c r="K133" s="18">
        <v>0.51600000000000001</v>
      </c>
      <c r="L133" s="18">
        <v>0.46765646700000008</v>
      </c>
      <c r="M133" s="18">
        <v>0.541800438</v>
      </c>
      <c r="N133" s="102">
        <v>0.57961143199999987</v>
      </c>
      <c r="O133" s="102">
        <v>0.40442866500000002</v>
      </c>
      <c r="P133" s="102">
        <v>0.52907568500000002</v>
      </c>
      <c r="Q133" s="83">
        <v>0.46553729699999996</v>
      </c>
      <c r="R133" s="119">
        <f t="shared" si="102"/>
        <v>-0.12009319233787896</v>
      </c>
      <c r="S133" s="119">
        <f t="shared" si="103"/>
        <v>-0.1407587289547374</v>
      </c>
      <c r="U133" s="18">
        <f t="shared" si="110"/>
        <v>1.009456905</v>
      </c>
      <c r="V133" s="83">
        <f t="shared" si="111"/>
        <v>0.99461298200000003</v>
      </c>
      <c r="W133" s="119">
        <f t="shared" si="112"/>
        <v>-1.4704860530920794E-2</v>
      </c>
      <c r="Y133" s="18">
        <f t="shared" si="107"/>
        <v>1.7117473433700001</v>
      </c>
      <c r="Z133" s="83">
        <f t="shared" si="108"/>
        <v>1.9934970019999998</v>
      </c>
      <c r="AA133" s="119">
        <f t="shared" si="109"/>
        <v>0.16459769002784341</v>
      </c>
    </row>
    <row r="134" spans="1:27">
      <c r="B134" s="66" t="s">
        <v>18</v>
      </c>
      <c r="C134" s="17"/>
      <c r="D134" s="18">
        <v>6.4665529999999999E-2</v>
      </c>
      <c r="E134" s="18">
        <v>7.6468104299999992E-2</v>
      </c>
      <c r="F134" s="18">
        <v>7.8660622999999999E-2</v>
      </c>
      <c r="G134" s="18">
        <v>6.6778254999999995E-2</v>
      </c>
      <c r="H134" s="18">
        <v>7.1327846000000014E-2</v>
      </c>
      <c r="I134" s="18">
        <v>7.7624257000000002E-2</v>
      </c>
      <c r="J134" s="18">
        <v>8.1673079999999995E-2</v>
      </c>
      <c r="K134" s="18">
        <v>7.3813381999999997E-2</v>
      </c>
      <c r="L134" s="18">
        <v>7.7769276999999998E-2</v>
      </c>
      <c r="M134" s="18">
        <v>8.6835522999999998E-2</v>
      </c>
      <c r="N134" s="102">
        <v>8.6341020000000004E-2</v>
      </c>
      <c r="O134" s="102">
        <v>7.9029678999999992E-2</v>
      </c>
      <c r="P134" s="102">
        <v>7.7885362E-2</v>
      </c>
      <c r="Q134" s="83">
        <v>6.1329790999999995E-2</v>
      </c>
      <c r="R134" s="119">
        <f t="shared" si="102"/>
        <v>-0.21256331838067344</v>
      </c>
      <c r="S134" s="119">
        <f t="shared" si="103"/>
        <v>-0.29372463156581674</v>
      </c>
      <c r="U134" s="18">
        <f t="shared" si="110"/>
        <v>0.1646048</v>
      </c>
      <c r="V134" s="83">
        <f t="shared" si="111"/>
        <v>0.13921515299999998</v>
      </c>
      <c r="W134" s="119">
        <f t="shared" si="112"/>
        <v>-0.1542460912439978</v>
      </c>
      <c r="Y134" s="18">
        <f t="shared" si="107"/>
        <v>0.30443856499999999</v>
      </c>
      <c r="Z134" s="83">
        <f t="shared" si="108"/>
        <v>0.32997549900000001</v>
      </c>
      <c r="AA134" s="119">
        <f t="shared" si="109"/>
        <v>8.3882060080003429E-2</v>
      </c>
    </row>
    <row r="135" spans="1:27" s="20" customFormat="1" ht="15.75" thickBot="1">
      <c r="B135" s="21" t="s">
        <v>19</v>
      </c>
      <c r="C135" s="21"/>
      <c r="D135" s="67">
        <v>3.7748766882392975</v>
      </c>
      <c r="E135" s="67">
        <v>4.0413726396112413</v>
      </c>
      <c r="F135" s="67">
        <v>3.7616574679174777</v>
      </c>
      <c r="G135" s="67">
        <v>3.6347739676084942</v>
      </c>
      <c r="H135" s="67">
        <f t="shared" ref="H135:Q135" si="113">SUM(H128:H134)</f>
        <v>3.8465420910234549</v>
      </c>
      <c r="I135" s="67">
        <f t="shared" si="113"/>
        <v>3.7612219182038169</v>
      </c>
      <c r="J135" s="67">
        <f t="shared" si="113"/>
        <v>3.50432329971947</v>
      </c>
      <c r="K135" s="67">
        <f t="shared" si="113"/>
        <v>4.0439996082943264</v>
      </c>
      <c r="L135" s="67">
        <f t="shared" si="113"/>
        <v>3.5892514588831999</v>
      </c>
      <c r="M135" s="67">
        <f t="shared" si="113"/>
        <v>3.6896125016545507</v>
      </c>
      <c r="N135" s="67">
        <f t="shared" si="113"/>
        <v>3.8305937689079492</v>
      </c>
      <c r="O135" s="67">
        <f t="shared" si="113"/>
        <v>3.9950495288264993</v>
      </c>
      <c r="P135" s="67">
        <f t="shared" si="113"/>
        <v>3.9047173930834012</v>
      </c>
      <c r="Q135" s="23">
        <f t="shared" si="113"/>
        <v>4.0103645538123507</v>
      </c>
      <c r="R135" s="124">
        <f t="shared" si="102"/>
        <v>2.7056288610306956E-2</v>
      </c>
      <c r="S135" s="124">
        <f t="shared" si="103"/>
        <v>8.6933804569982343E-2</v>
      </c>
      <c r="U135" s="67">
        <f t="shared" si="110"/>
        <v>7.2788639605377501</v>
      </c>
      <c r="V135" s="23">
        <f t="shared" si="111"/>
        <v>7.9150819468957518</v>
      </c>
      <c r="W135" s="124">
        <f t="shared" si="112"/>
        <v>8.740622022986666E-2</v>
      </c>
      <c r="Y135" s="67">
        <f t="shared" si="107"/>
        <v>15.156086917241067</v>
      </c>
      <c r="Z135" s="23">
        <f t="shared" si="108"/>
        <v>15.104507258272198</v>
      </c>
      <c r="AA135" s="124">
        <f t="shared" si="109"/>
        <v>-3.4032306129224699E-3</v>
      </c>
    </row>
    <row r="136" spans="1:27" s="55" customFormat="1">
      <c r="B136" s="63"/>
      <c r="C136" s="63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101"/>
      <c r="S136" s="101"/>
    </row>
    <row r="137" spans="1:27" s="55" customFormat="1">
      <c r="B137" s="63"/>
      <c r="C137" s="63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101"/>
      <c r="S137" s="101"/>
    </row>
    <row r="138" spans="1:27">
      <c r="A138" s="10"/>
      <c r="B138" s="59" t="s">
        <v>75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99"/>
      <c r="S138" s="99"/>
    </row>
    <row r="139" spans="1:27" ht="30">
      <c r="B139" s="14" t="s">
        <v>60</v>
      </c>
      <c r="C139" s="46"/>
      <c r="D139" s="14" t="s">
        <v>2</v>
      </c>
      <c r="E139" s="14" t="s">
        <v>3</v>
      </c>
      <c r="F139" s="14" t="s">
        <v>4</v>
      </c>
      <c r="G139" s="14" t="s">
        <v>5</v>
      </c>
      <c r="H139" s="14" t="s">
        <v>6</v>
      </c>
      <c r="I139" s="14" t="s">
        <v>7</v>
      </c>
      <c r="J139" s="14" t="s">
        <v>8</v>
      </c>
      <c r="K139" s="14" t="s">
        <v>9</v>
      </c>
      <c r="L139" s="14" t="s">
        <v>87</v>
      </c>
      <c r="M139" s="14" t="s">
        <v>89</v>
      </c>
      <c r="N139" s="14" t="s">
        <v>107</v>
      </c>
      <c r="O139" s="14" t="s">
        <v>108</v>
      </c>
      <c r="P139" s="14" t="s">
        <v>117</v>
      </c>
      <c r="Q139" s="15" t="s">
        <v>119</v>
      </c>
      <c r="R139" s="91" t="s">
        <v>10</v>
      </c>
      <c r="S139" s="91" t="s">
        <v>11</v>
      </c>
      <c r="U139" s="14" t="s">
        <v>120</v>
      </c>
      <c r="V139" s="15" t="s">
        <v>121</v>
      </c>
      <c r="W139" s="91" t="s">
        <v>11</v>
      </c>
      <c r="Y139" s="14" t="s">
        <v>12</v>
      </c>
      <c r="Z139" s="15" t="s">
        <v>109</v>
      </c>
      <c r="AA139" s="91" t="s">
        <v>11</v>
      </c>
    </row>
    <row r="140" spans="1:27">
      <c r="A140" s="69"/>
      <c r="B140" s="70" t="s">
        <v>76</v>
      </c>
      <c r="C140" s="68"/>
      <c r="D140" s="18">
        <v>0.20853406000000002</v>
      </c>
      <c r="E140" s="18">
        <v>0.20060034000000002</v>
      </c>
      <c r="F140" s="18">
        <v>0.10951561000000001</v>
      </c>
      <c r="G140" s="18">
        <v>4.2905639999999995E-2</v>
      </c>
      <c r="H140" s="18">
        <v>0.10271572000000001</v>
      </c>
      <c r="I140" s="18">
        <v>2.02676E-2</v>
      </c>
      <c r="J140" s="18">
        <v>1.3897110000000001E-2</v>
      </c>
      <c r="K140" s="18">
        <v>2.2213149999999997E-2</v>
      </c>
      <c r="L140" s="18">
        <v>6.2684999999999998E-3</v>
      </c>
      <c r="M140" s="18">
        <v>4.2421999999999998E-3</v>
      </c>
      <c r="N140" s="102">
        <v>0.15083902000000002</v>
      </c>
      <c r="O140" s="102">
        <v>0.15711443999999999</v>
      </c>
      <c r="P140" s="102">
        <v>0.10055362</v>
      </c>
      <c r="Q140" s="83">
        <v>0.13323939999999998</v>
      </c>
      <c r="R140" s="119">
        <f t="shared" ref="R140:R148" si="114">Q140/P140-1</f>
        <v>0.32505821272272439</v>
      </c>
      <c r="S140" s="119">
        <f t="shared" ref="S140:S148" si="115">Q140/M140-1</f>
        <v>30.408090141907497</v>
      </c>
      <c r="U140" s="18">
        <f t="shared" ref="U140:U148" si="116">L140+M140</f>
        <v>1.05107E-2</v>
      </c>
      <c r="V140" s="83">
        <f t="shared" ref="V140:V148" si="117">P140+Q140</f>
        <v>0.23379301999999996</v>
      </c>
      <c r="W140" s="119">
        <f t="shared" ref="W140:W148" si="118">V140/U140-1</f>
        <v>21.243334887305316</v>
      </c>
      <c r="Y140" s="18">
        <f t="shared" ref="Y140:Y148" si="119">SUM(H140:K140)</f>
        <v>0.15909357999999998</v>
      </c>
      <c r="Z140" s="83">
        <f t="shared" ref="Z140:Z148" si="120">SUM(L140:O140)</f>
        <v>0.31846416</v>
      </c>
      <c r="AA140" s="119">
        <f t="shared" ref="AA140:AA148" si="121">Z140/Y140-1</f>
        <v>1.0017411136263323</v>
      </c>
    </row>
    <row r="141" spans="1:27">
      <c r="B141" s="16" t="s">
        <v>14</v>
      </c>
      <c r="C141" s="68"/>
      <c r="D141" s="18">
        <v>1.4017464399999999</v>
      </c>
      <c r="E141" s="18">
        <v>1.77160513</v>
      </c>
      <c r="F141" s="18">
        <v>1.5330655400000006</v>
      </c>
      <c r="G141" s="18">
        <v>1.6936110099999993</v>
      </c>
      <c r="H141" s="18">
        <v>1.5653372800000003</v>
      </c>
      <c r="I141" s="18">
        <v>1.57870139</v>
      </c>
      <c r="J141" s="18">
        <v>1.5470897600000002</v>
      </c>
      <c r="K141" s="18">
        <v>1.8404768900000001</v>
      </c>
      <c r="L141" s="18">
        <v>1.5399262399999998</v>
      </c>
      <c r="M141" s="18">
        <v>1.33973209</v>
      </c>
      <c r="N141" s="102">
        <v>1.6598468400000002</v>
      </c>
      <c r="O141" s="102">
        <v>1.9027040499999994</v>
      </c>
      <c r="P141" s="102">
        <v>1.5269994000000007</v>
      </c>
      <c r="Q141" s="83">
        <v>1.6723066500000008</v>
      </c>
      <c r="R141" s="119">
        <f t="shared" si="114"/>
        <v>9.5158681791230659E-2</v>
      </c>
      <c r="S141" s="119">
        <f t="shared" si="115"/>
        <v>0.24823960139672452</v>
      </c>
      <c r="U141" s="18">
        <f t="shared" si="116"/>
        <v>2.8796583299999998</v>
      </c>
      <c r="V141" s="83">
        <f t="shared" si="117"/>
        <v>3.1993060500000015</v>
      </c>
      <c r="W141" s="119">
        <f t="shared" si="118"/>
        <v>0.11100196043049371</v>
      </c>
      <c r="Y141" s="18">
        <f t="shared" si="119"/>
        <v>6.5316053200000006</v>
      </c>
      <c r="Z141" s="83">
        <f t="shared" si="120"/>
        <v>6.4422092199999996</v>
      </c>
      <c r="AA141" s="119">
        <f t="shared" si="121"/>
        <v>-1.368669655012178E-2</v>
      </c>
    </row>
    <row r="142" spans="1:27" s="71" customFormat="1">
      <c r="B142" s="16" t="s">
        <v>27</v>
      </c>
      <c r="C142" s="68"/>
      <c r="D142" s="18">
        <v>0.57042247999999995</v>
      </c>
      <c r="E142" s="18">
        <v>0.50805400999999994</v>
      </c>
      <c r="F142" s="18">
        <v>0.58884100000000028</v>
      </c>
      <c r="G142" s="18">
        <v>0.54400672999999999</v>
      </c>
      <c r="H142" s="18">
        <v>0.63231260000000034</v>
      </c>
      <c r="I142" s="18">
        <v>0.63313392000000035</v>
      </c>
      <c r="J142" s="18">
        <v>0.61225445000000012</v>
      </c>
      <c r="K142" s="18">
        <v>0.54413752999999998</v>
      </c>
      <c r="L142" s="18">
        <v>0.62477083000000011</v>
      </c>
      <c r="M142" s="18">
        <v>0.65703346999999968</v>
      </c>
      <c r="N142" s="102">
        <v>0.63108476999999996</v>
      </c>
      <c r="O142" s="102">
        <v>0.63276429999999995</v>
      </c>
      <c r="P142" s="102">
        <v>0.71734832000000093</v>
      </c>
      <c r="Q142" s="83">
        <v>0.70218835000000035</v>
      </c>
      <c r="R142" s="119">
        <f t="shared" si="114"/>
        <v>-2.1133345652779356E-2</v>
      </c>
      <c r="S142" s="119">
        <f t="shared" si="115"/>
        <v>6.8725387764493551E-2</v>
      </c>
      <c r="U142" s="18">
        <f t="shared" si="116"/>
        <v>1.2818042999999997</v>
      </c>
      <c r="V142" s="83">
        <f t="shared" si="117"/>
        <v>1.4195366700000012</v>
      </c>
      <c r="W142" s="119">
        <f t="shared" si="118"/>
        <v>0.10745194878812736</v>
      </c>
      <c r="Y142" s="18">
        <f t="shared" si="119"/>
        <v>2.4218385000000007</v>
      </c>
      <c r="Z142" s="83">
        <f t="shared" si="120"/>
        <v>2.5456533699999997</v>
      </c>
      <c r="AA142" s="119">
        <f t="shared" si="121"/>
        <v>5.1124329718930106E-2</v>
      </c>
    </row>
    <row r="143" spans="1:27" s="71" customFormat="1">
      <c r="B143" s="16" t="s">
        <v>28</v>
      </c>
      <c r="C143" s="68"/>
      <c r="D143" s="18">
        <v>0.3806362399999999</v>
      </c>
      <c r="E143" s="18">
        <v>0.37989647999999998</v>
      </c>
      <c r="F143" s="18">
        <v>0.36649477999999996</v>
      </c>
      <c r="G143" s="18">
        <v>0.36927057000000002</v>
      </c>
      <c r="H143" s="18">
        <v>0.38672360000000006</v>
      </c>
      <c r="I143" s="18">
        <v>0.35908650000000025</v>
      </c>
      <c r="J143" s="18">
        <v>0.40673745000000017</v>
      </c>
      <c r="K143" s="18">
        <v>0.37278674000000001</v>
      </c>
      <c r="L143" s="18">
        <v>0.38367411000000012</v>
      </c>
      <c r="M143" s="18">
        <v>0.39773743</v>
      </c>
      <c r="N143" s="102">
        <v>0.39378893999999998</v>
      </c>
      <c r="O143" s="102">
        <v>0.34688941999999995</v>
      </c>
      <c r="P143" s="102">
        <v>0.38785318000000008</v>
      </c>
      <c r="Q143" s="83">
        <v>0.35045854999999998</v>
      </c>
      <c r="R143" s="119">
        <f t="shared" si="114"/>
        <v>-9.6414395777288942E-2</v>
      </c>
      <c r="S143" s="119">
        <f t="shared" si="115"/>
        <v>-0.11886957684621235</v>
      </c>
      <c r="U143" s="18">
        <f t="shared" si="116"/>
        <v>0.78141154000000013</v>
      </c>
      <c r="V143" s="83">
        <f t="shared" si="117"/>
        <v>0.73831173000000005</v>
      </c>
      <c r="W143" s="119">
        <f t="shared" si="118"/>
        <v>-5.5156352054898106E-2</v>
      </c>
      <c r="Y143" s="18">
        <f t="shared" si="119"/>
        <v>1.5253342900000004</v>
      </c>
      <c r="Z143" s="83">
        <f t="shared" si="120"/>
        <v>1.5220898999999999</v>
      </c>
      <c r="AA143" s="119">
        <f t="shared" si="121"/>
        <v>-2.1270025995420161E-3</v>
      </c>
    </row>
    <row r="144" spans="1:27" s="71" customFormat="1">
      <c r="B144" s="16" t="s">
        <v>29</v>
      </c>
      <c r="C144" s="68"/>
      <c r="D144" s="18">
        <v>0.15409004000000001</v>
      </c>
      <c r="E144" s="18">
        <v>0.14152115999999998</v>
      </c>
      <c r="F144" s="18">
        <v>0.14029784000000001</v>
      </c>
      <c r="G144" s="18">
        <v>0.14243412</v>
      </c>
      <c r="H144" s="18">
        <v>0.13381763999999999</v>
      </c>
      <c r="I144" s="18">
        <v>0.15695354000000003</v>
      </c>
      <c r="J144" s="18">
        <v>0.15418275000000004</v>
      </c>
      <c r="K144" s="18">
        <v>0.15879338999999998</v>
      </c>
      <c r="L144" s="18">
        <v>0.14616910999999999</v>
      </c>
      <c r="M144" s="18">
        <v>0.16569923</v>
      </c>
      <c r="N144" s="102">
        <v>0.15612366999999999</v>
      </c>
      <c r="O144" s="102">
        <v>0.14819984000000003</v>
      </c>
      <c r="P144" s="102">
        <v>0.16837519999999997</v>
      </c>
      <c r="Q144" s="83">
        <v>0.15203261999999995</v>
      </c>
      <c r="R144" s="119">
        <f t="shared" si="114"/>
        <v>-9.7060493469347198E-2</v>
      </c>
      <c r="S144" s="119">
        <f t="shared" si="115"/>
        <v>-8.2478415862282883E-2</v>
      </c>
      <c r="U144" s="18">
        <f t="shared" si="116"/>
        <v>0.31186833999999997</v>
      </c>
      <c r="V144" s="83">
        <f t="shared" si="117"/>
        <v>0.3204078199999999</v>
      </c>
      <c r="W144" s="119">
        <f t="shared" si="118"/>
        <v>2.7381682924274786E-2</v>
      </c>
      <c r="Y144" s="18">
        <f t="shared" si="119"/>
        <v>0.60374732000000009</v>
      </c>
      <c r="Z144" s="83">
        <f t="shared" si="120"/>
        <v>0.61619184999999999</v>
      </c>
      <c r="AA144" s="119">
        <f t="shared" si="121"/>
        <v>2.0612149466766816E-2</v>
      </c>
    </row>
    <row r="145" spans="1:29" s="71" customFormat="1">
      <c r="B145" s="16" t="s">
        <v>30</v>
      </c>
      <c r="C145" s="68"/>
      <c r="D145" s="18">
        <v>0.12533107999999996</v>
      </c>
      <c r="E145" s="18">
        <v>0.13025897999999997</v>
      </c>
      <c r="F145" s="18">
        <v>0.13030072000000001</v>
      </c>
      <c r="G145" s="18">
        <v>0.13330704999999998</v>
      </c>
      <c r="H145" s="18">
        <v>0.13697294999999993</v>
      </c>
      <c r="I145" s="18">
        <v>0.12403998000000001</v>
      </c>
      <c r="J145" s="18">
        <v>0.12400219000000001</v>
      </c>
      <c r="K145" s="18">
        <v>0.11840851999999998</v>
      </c>
      <c r="L145" s="18">
        <v>0.12448864</v>
      </c>
      <c r="M145" s="18">
        <v>0.11662563000000001</v>
      </c>
      <c r="N145" s="102">
        <v>0.1245412</v>
      </c>
      <c r="O145" s="102">
        <v>0.14075483999999996</v>
      </c>
      <c r="P145" s="102">
        <v>0.10441102000000001</v>
      </c>
      <c r="Q145" s="83">
        <v>0.10296056999999996</v>
      </c>
      <c r="R145" s="119">
        <f t="shared" si="114"/>
        <v>-1.38917328841347E-2</v>
      </c>
      <c r="S145" s="119">
        <f t="shared" si="115"/>
        <v>-0.11717029953021518</v>
      </c>
      <c r="U145" s="18">
        <f t="shared" si="116"/>
        <v>0.24111427000000002</v>
      </c>
      <c r="V145" s="83">
        <f t="shared" si="117"/>
        <v>0.20737158999999997</v>
      </c>
      <c r="W145" s="119">
        <f t="shared" si="118"/>
        <v>-0.13994476560843971</v>
      </c>
      <c r="Y145" s="18">
        <f t="shared" si="119"/>
        <v>0.50342363999999995</v>
      </c>
      <c r="Z145" s="83">
        <f t="shared" si="120"/>
        <v>0.50641031000000003</v>
      </c>
      <c r="AA145" s="119">
        <f t="shared" si="121"/>
        <v>5.932717025366685E-3</v>
      </c>
    </row>
    <row r="146" spans="1:29" s="71" customFormat="1">
      <c r="B146" s="16" t="s">
        <v>31</v>
      </c>
      <c r="C146" s="68"/>
      <c r="D146" s="18">
        <v>7.465254999999997E-2</v>
      </c>
      <c r="E146" s="18">
        <v>6.9715439999999976E-2</v>
      </c>
      <c r="F146" s="18">
        <v>6.9952630000000002E-2</v>
      </c>
      <c r="G146" s="18">
        <v>6.7831469999999991E-2</v>
      </c>
      <c r="H146" s="18">
        <v>6.8046560000000006E-2</v>
      </c>
      <c r="I146" s="18">
        <v>6.8945979999999976E-2</v>
      </c>
      <c r="J146" s="18">
        <v>6.887726999999999E-2</v>
      </c>
      <c r="K146" s="18">
        <v>6.4550909999999989E-2</v>
      </c>
      <c r="L146" s="18">
        <v>7.2434990000000005E-2</v>
      </c>
      <c r="M146" s="18">
        <v>7.1755799999999995E-2</v>
      </c>
      <c r="N146" s="102">
        <v>4.2966629999999999E-2</v>
      </c>
      <c r="O146" s="102">
        <v>5.1917309999999987E-2</v>
      </c>
      <c r="P146" s="102">
        <v>5.855862999999998E-2</v>
      </c>
      <c r="Q146" s="83">
        <v>6.9431120000000027E-2</v>
      </c>
      <c r="R146" s="119">
        <f t="shared" si="114"/>
        <v>0.18566844886910872</v>
      </c>
      <c r="S146" s="119">
        <f t="shared" si="115"/>
        <v>-3.2397102394509769E-2</v>
      </c>
      <c r="U146" s="18">
        <f t="shared" si="116"/>
        <v>0.14419079000000001</v>
      </c>
      <c r="V146" s="83">
        <f t="shared" si="117"/>
        <v>0.12798975000000001</v>
      </c>
      <c r="W146" s="119">
        <f t="shared" si="118"/>
        <v>-0.1123583552042402</v>
      </c>
      <c r="Y146" s="18">
        <f t="shared" si="119"/>
        <v>0.27042071999999995</v>
      </c>
      <c r="Z146" s="83">
        <f t="shared" si="120"/>
        <v>0.23907473000000001</v>
      </c>
      <c r="AA146" s="119">
        <f t="shared" si="121"/>
        <v>-0.11591563693787943</v>
      </c>
    </row>
    <row r="147" spans="1:29" s="71" customFormat="1">
      <c r="B147" s="72" t="s">
        <v>32</v>
      </c>
      <c r="C147" s="68"/>
      <c r="D147" s="18">
        <v>1.8831433000000002E-2</v>
      </c>
      <c r="E147" s="18">
        <v>2.2873244000000004E-2</v>
      </c>
      <c r="F147" s="18">
        <v>2.0754929000000002E-2</v>
      </c>
      <c r="G147" s="18">
        <v>1.8994509E-2</v>
      </c>
      <c r="H147" s="18">
        <v>1.9923284999999999E-2</v>
      </c>
      <c r="I147" s="18">
        <v>1.9422287E-2</v>
      </c>
      <c r="J147" s="18">
        <v>1.9308536899999989E-2</v>
      </c>
      <c r="K147" s="18">
        <v>2.0269529000000001E-2</v>
      </c>
      <c r="L147" s="18">
        <v>1.9914770999999998E-2</v>
      </c>
      <c r="M147" s="18">
        <v>2.2647522000000003E-2</v>
      </c>
      <c r="N147" s="102">
        <v>2.4361122999999998E-2</v>
      </c>
      <c r="O147" s="102">
        <v>2.4223713000000008E-2</v>
      </c>
      <c r="P147" s="102">
        <v>2.4896229999999998E-2</v>
      </c>
      <c r="Q147" s="83">
        <v>2.4868096000000003E-2</v>
      </c>
      <c r="R147" s="119">
        <f t="shared" si="114"/>
        <v>-1.1300506140887734E-3</v>
      </c>
      <c r="S147" s="119">
        <f t="shared" si="115"/>
        <v>9.8049314181039238E-2</v>
      </c>
      <c r="U147" s="18">
        <f t="shared" si="116"/>
        <v>4.2562293000000001E-2</v>
      </c>
      <c r="V147" s="83">
        <f t="shared" si="117"/>
        <v>4.9764325999999998E-2</v>
      </c>
      <c r="W147" s="119">
        <f t="shared" si="118"/>
        <v>0.16921158359583677</v>
      </c>
      <c r="Y147" s="18">
        <f t="shared" si="119"/>
        <v>7.8923637899999982E-2</v>
      </c>
      <c r="Z147" s="83">
        <f t="shared" si="120"/>
        <v>9.1147129000000007E-2</v>
      </c>
      <c r="AA147" s="119">
        <f t="shared" si="121"/>
        <v>0.15487744135017922</v>
      </c>
    </row>
    <row r="148" spans="1:29" s="20" customFormat="1" ht="18" thickBot="1">
      <c r="B148" s="73" t="s">
        <v>105</v>
      </c>
      <c r="C148" s="37"/>
      <c r="D148" s="67">
        <v>2.9342443229999997</v>
      </c>
      <c r="E148" s="67">
        <v>3.2245247839999998</v>
      </c>
      <c r="F148" s="67">
        <v>2.9592230490000015</v>
      </c>
      <c r="G148" s="67">
        <v>3.0123610989999987</v>
      </c>
      <c r="H148" s="67">
        <f t="shared" ref="H148:P148" si="122">SUM(H140:H147)</f>
        <v>3.0458496350000011</v>
      </c>
      <c r="I148" s="67">
        <f t="shared" si="122"/>
        <v>2.960551197</v>
      </c>
      <c r="J148" s="67">
        <f t="shared" si="122"/>
        <v>2.9463495169000002</v>
      </c>
      <c r="K148" s="67">
        <f t="shared" si="122"/>
        <v>3.141636659</v>
      </c>
      <c r="L148" s="67">
        <f t="shared" si="122"/>
        <v>2.9176471909999999</v>
      </c>
      <c r="M148" s="67">
        <f t="shared" si="122"/>
        <v>2.775473372</v>
      </c>
      <c r="N148" s="67">
        <f t="shared" si="122"/>
        <v>3.1835521929999997</v>
      </c>
      <c r="O148" s="67">
        <f t="shared" ref="O148:Q148" si="123">SUM(O140:O147)</f>
        <v>3.4045679129999997</v>
      </c>
      <c r="P148" s="67">
        <f t="shared" si="123"/>
        <v>3.0889956000000014</v>
      </c>
      <c r="Q148" s="23">
        <f t="shared" si="123"/>
        <v>3.2074853560000012</v>
      </c>
      <c r="R148" s="124">
        <f t="shared" si="114"/>
        <v>3.8358667781851041E-2</v>
      </c>
      <c r="S148" s="124">
        <f t="shared" si="115"/>
        <v>0.15565344216892796</v>
      </c>
      <c r="U148" s="67">
        <f t="shared" si="116"/>
        <v>5.6931205629999999</v>
      </c>
      <c r="V148" s="23">
        <f t="shared" si="117"/>
        <v>6.2964809560000026</v>
      </c>
      <c r="W148" s="124">
        <f t="shared" si="118"/>
        <v>0.10598061051460683</v>
      </c>
      <c r="Y148" s="67">
        <f t="shared" si="119"/>
        <v>12.0943870079</v>
      </c>
      <c r="Z148" s="23">
        <f t="shared" si="120"/>
        <v>12.281240668999999</v>
      </c>
      <c r="AA148" s="124">
        <f t="shared" si="121"/>
        <v>1.5449618155756628E-2</v>
      </c>
    </row>
    <row r="149" spans="1:29" ht="15.75"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8"/>
      <c r="S149" s="88"/>
    </row>
    <row r="150" spans="1:29">
      <c r="B150" s="131" t="s">
        <v>106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</row>
    <row r="152" spans="1:29" s="55" customFormat="1">
      <c r="A152" s="10"/>
      <c r="B152" s="65" t="s">
        <v>66</v>
      </c>
      <c r="C152" s="63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101"/>
      <c r="S152" s="101"/>
    </row>
    <row r="153" spans="1:29" s="55" customFormat="1" ht="30">
      <c r="B153" s="14" t="s">
        <v>60</v>
      </c>
      <c r="C153" s="46"/>
      <c r="D153" s="14" t="s">
        <v>2</v>
      </c>
      <c r="E153" s="14" t="s">
        <v>3</v>
      </c>
      <c r="F153" s="14" t="s">
        <v>4</v>
      </c>
      <c r="G153" s="14" t="s">
        <v>5</v>
      </c>
      <c r="H153" s="14" t="s">
        <v>6</v>
      </c>
      <c r="I153" s="14" t="s">
        <v>7</v>
      </c>
      <c r="J153" s="14" t="s">
        <v>8</v>
      </c>
      <c r="K153" s="14" t="s">
        <v>9</v>
      </c>
      <c r="L153" s="14" t="s">
        <v>87</v>
      </c>
      <c r="M153" s="14" t="s">
        <v>89</v>
      </c>
      <c r="N153" s="14" t="s">
        <v>107</v>
      </c>
      <c r="O153" s="14" t="s">
        <v>108</v>
      </c>
      <c r="P153" s="14" t="s">
        <v>117</v>
      </c>
      <c r="Q153" s="15" t="s">
        <v>119</v>
      </c>
      <c r="R153" s="91" t="s">
        <v>10</v>
      </c>
      <c r="S153" s="91" t="s">
        <v>11</v>
      </c>
      <c r="T153" s="1"/>
      <c r="U153" s="14" t="s">
        <v>120</v>
      </c>
      <c r="V153" s="15" t="s">
        <v>121</v>
      </c>
      <c r="W153" s="91" t="s">
        <v>11</v>
      </c>
      <c r="X153" s="1"/>
      <c r="Y153" s="14" t="s">
        <v>12</v>
      </c>
      <c r="Z153" s="15" t="s">
        <v>109</v>
      </c>
      <c r="AA153" s="91" t="s">
        <v>11</v>
      </c>
    </row>
    <row r="154" spans="1:29" s="104" customFormat="1">
      <c r="B154" s="36" t="s">
        <v>67</v>
      </c>
      <c r="C154" s="63"/>
      <c r="D154" s="38">
        <v>1.6878790259999998</v>
      </c>
      <c r="E154" s="38">
        <v>1.713941272</v>
      </c>
      <c r="F154" s="38">
        <v>1.6970997631999998</v>
      </c>
      <c r="G154" s="38">
        <v>1.5900787899999997</v>
      </c>
      <c r="H154" s="38">
        <v>1.6236877079999998</v>
      </c>
      <c r="I154" s="38">
        <v>1.5305944444399999</v>
      </c>
      <c r="J154" s="38">
        <v>1.5661702369999999</v>
      </c>
      <c r="K154" s="38">
        <v>1.5663352365200001</v>
      </c>
      <c r="L154" s="38">
        <v>1.5328734900000001</v>
      </c>
      <c r="M154" s="38">
        <v>1.4860216359999994</v>
      </c>
      <c r="N154" s="114">
        <v>1.675843883</v>
      </c>
      <c r="O154" s="114">
        <v>1.726525981</v>
      </c>
      <c r="P154" s="114">
        <v>1.5796874389999997</v>
      </c>
      <c r="Q154" s="86">
        <v>1.6205092720000001</v>
      </c>
      <c r="R154" s="121">
        <f t="shared" ref="R154:R160" si="124">Q154/P154-1</f>
        <v>2.5841715260989773E-2</v>
      </c>
      <c r="S154" s="121">
        <f t="shared" ref="S154:S160" si="125">Q154/M154-1</f>
        <v>9.0501802088163386E-2</v>
      </c>
      <c r="U154" s="38">
        <f t="shared" ref="U154:U160" si="126">L154+M154</f>
        <v>3.0188951259999994</v>
      </c>
      <c r="V154" s="86">
        <f t="shared" ref="V154:V160" si="127">P154+Q154</f>
        <v>3.2001967109999998</v>
      </c>
      <c r="W154" s="121">
        <f t="shared" ref="W154:W160" si="128">V154/U154-1</f>
        <v>6.0055608900936752E-2</v>
      </c>
      <c r="Y154" s="38">
        <f t="shared" ref="Y154:Y160" si="129">SUM(H154:K154)</f>
        <v>6.2867876259599988</v>
      </c>
      <c r="Z154" s="86">
        <f t="shared" ref="Z154:Z160" si="130">SUM(L154:O154)</f>
        <v>6.4212649899999992</v>
      </c>
      <c r="AA154" s="121">
        <f t="shared" ref="AA154:AA160" si="131">Z154/Y154-1</f>
        <v>2.1390473488352546E-2</v>
      </c>
      <c r="AC154" s="128"/>
    </row>
    <row r="155" spans="1:29" s="55" customFormat="1">
      <c r="B155" s="16" t="s">
        <v>68</v>
      </c>
      <c r="C155" s="63"/>
      <c r="D155" s="18">
        <v>0.605078</v>
      </c>
      <c r="E155" s="18">
        <v>0.60977800000000004</v>
      </c>
      <c r="F155" s="18">
        <v>0.60958999999999997</v>
      </c>
      <c r="G155" s="18">
        <v>0.61114100000000005</v>
      </c>
      <c r="H155" s="18">
        <v>0.5964299999999999</v>
      </c>
      <c r="I155" s="18">
        <v>0.58721800000000002</v>
      </c>
      <c r="J155" s="18">
        <v>0.61146999999999996</v>
      </c>
      <c r="K155" s="18">
        <v>0.58299999999999996</v>
      </c>
      <c r="L155" s="18">
        <v>0.58414420000000011</v>
      </c>
      <c r="M155" s="18">
        <v>0.5538010000000001</v>
      </c>
      <c r="N155" s="102">
        <v>0.60989643999999998</v>
      </c>
      <c r="O155" s="102">
        <v>0.60646920000000004</v>
      </c>
      <c r="P155" s="102">
        <v>0.59847449999999991</v>
      </c>
      <c r="Q155" s="83">
        <v>0.60022759999999997</v>
      </c>
      <c r="R155" s="119">
        <f t="shared" si="124"/>
        <v>2.9292810303531702E-3</v>
      </c>
      <c r="S155" s="119">
        <f t="shared" si="125"/>
        <v>8.3832640244419609E-2</v>
      </c>
      <c r="U155" s="18">
        <f t="shared" si="126"/>
        <v>1.1379452000000003</v>
      </c>
      <c r="V155" s="83">
        <f t="shared" si="127"/>
        <v>1.1987020999999998</v>
      </c>
      <c r="W155" s="119">
        <f t="shared" si="128"/>
        <v>5.3391762626178618E-2</v>
      </c>
      <c r="Y155" s="18">
        <f t="shared" si="129"/>
        <v>2.3781179999999997</v>
      </c>
      <c r="Z155" s="83">
        <f t="shared" si="130"/>
        <v>2.3543108400000001</v>
      </c>
      <c r="AA155" s="119">
        <f t="shared" si="131"/>
        <v>-1.001092460508668E-2</v>
      </c>
      <c r="AC155" s="129"/>
    </row>
    <row r="156" spans="1:29" s="55" customFormat="1">
      <c r="B156" s="16" t="s">
        <v>69</v>
      </c>
      <c r="C156" s="63"/>
      <c r="D156" s="18">
        <v>1.0828010259999998</v>
      </c>
      <c r="E156" s="18">
        <v>1.1041632719999999</v>
      </c>
      <c r="F156" s="18">
        <v>1.0875097631999997</v>
      </c>
      <c r="G156" s="18">
        <v>0.97893778999999981</v>
      </c>
      <c r="H156" s="18">
        <v>1.027257708</v>
      </c>
      <c r="I156" s="18">
        <v>0.94337644444000013</v>
      </c>
      <c r="J156" s="18">
        <v>0.95470023700000017</v>
      </c>
      <c r="K156" s="18">
        <v>0.98467545651999999</v>
      </c>
      <c r="L156" s="18">
        <v>0.94872928999999995</v>
      </c>
      <c r="M156" s="18">
        <v>0.93222063599999927</v>
      </c>
      <c r="N156" s="102">
        <v>1.065947443</v>
      </c>
      <c r="O156" s="102">
        <v>1.1200567809999999</v>
      </c>
      <c r="P156" s="102">
        <v>0.98121293899999995</v>
      </c>
      <c r="Q156" s="83">
        <v>1.0202816720000001</v>
      </c>
      <c r="R156" s="119">
        <f t="shared" si="124"/>
        <v>3.9816773145915585E-2</v>
      </c>
      <c r="S156" s="119">
        <f t="shared" si="125"/>
        <v>9.4463727361642436E-2</v>
      </c>
      <c r="U156" s="18">
        <f t="shared" si="126"/>
        <v>1.8809499259999991</v>
      </c>
      <c r="V156" s="83">
        <f t="shared" si="127"/>
        <v>2.001494611</v>
      </c>
      <c r="W156" s="119">
        <f t="shared" si="128"/>
        <v>6.4087131365771821E-2</v>
      </c>
      <c r="Y156" s="18">
        <f t="shared" si="129"/>
        <v>3.9100098459600003</v>
      </c>
      <c r="Z156" s="83">
        <f t="shared" si="130"/>
        <v>4.066954149999999</v>
      </c>
      <c r="AA156" s="119">
        <f t="shared" si="131"/>
        <v>4.0139107118147166E-2</v>
      </c>
      <c r="AC156" s="129"/>
    </row>
    <row r="157" spans="1:29" s="104" customFormat="1">
      <c r="B157" s="36" t="s">
        <v>70</v>
      </c>
      <c r="C157" s="63"/>
      <c r="D157" s="38">
        <v>3.9099999999999997</v>
      </c>
      <c r="E157" s="38">
        <v>3.8519999999999999</v>
      </c>
      <c r="F157" s="38">
        <v>3.9379999999999997</v>
      </c>
      <c r="G157" s="38">
        <v>3.915</v>
      </c>
      <c r="H157" s="38">
        <v>3.7719999999999998</v>
      </c>
      <c r="I157" s="38">
        <v>3.8490000000000002</v>
      </c>
      <c r="J157" s="38">
        <v>3.9129999999999998</v>
      </c>
      <c r="K157" s="38">
        <v>3.8780000000000001</v>
      </c>
      <c r="L157" s="38">
        <v>4.0090000000000003</v>
      </c>
      <c r="M157" s="38">
        <v>4.1280000000000001</v>
      </c>
      <c r="N157" s="114">
        <v>4.0519999999999996</v>
      </c>
      <c r="O157" s="114">
        <v>4.3410000000000002</v>
      </c>
      <c r="P157" s="114">
        <v>4.2809999999999997</v>
      </c>
      <c r="Q157" s="86">
        <v>4.2949999999999999</v>
      </c>
      <c r="R157" s="121">
        <f t="shared" si="124"/>
        <v>3.2702639570194592E-3</v>
      </c>
      <c r="S157" s="121">
        <f t="shared" si="125"/>
        <v>4.0455426356589053E-2</v>
      </c>
      <c r="U157" s="38">
        <f t="shared" si="126"/>
        <v>8.1370000000000005</v>
      </c>
      <c r="V157" s="86">
        <f t="shared" si="127"/>
        <v>8.5760000000000005</v>
      </c>
      <c r="W157" s="121">
        <f t="shared" si="128"/>
        <v>5.3951087624431571E-2</v>
      </c>
      <c r="Y157" s="38">
        <f t="shared" si="129"/>
        <v>15.412000000000001</v>
      </c>
      <c r="Z157" s="86">
        <f t="shared" si="130"/>
        <v>16.53</v>
      </c>
      <c r="AA157" s="121">
        <f t="shared" si="131"/>
        <v>7.2540877238515433E-2</v>
      </c>
    </row>
    <row r="158" spans="1:29" s="55" customFormat="1">
      <c r="B158" s="16" t="s">
        <v>71</v>
      </c>
      <c r="C158" s="63"/>
      <c r="D158" s="18">
        <v>3.4969999999999999</v>
      </c>
      <c r="E158" s="18">
        <v>3.431</v>
      </c>
      <c r="F158" s="18">
        <v>3.4969999999999999</v>
      </c>
      <c r="G158" s="18">
        <v>3.4780000000000002</v>
      </c>
      <c r="H158" s="18">
        <v>3.4089999999999998</v>
      </c>
      <c r="I158" s="18">
        <v>3.4820000000000002</v>
      </c>
      <c r="J158" s="18">
        <v>3.55</v>
      </c>
      <c r="K158" s="18">
        <v>3.512</v>
      </c>
      <c r="L158" s="18">
        <v>3.63</v>
      </c>
      <c r="M158" s="18">
        <v>3.7480000000000002</v>
      </c>
      <c r="N158" s="102">
        <v>3.6739999999999999</v>
      </c>
      <c r="O158" s="102">
        <v>3.8959999999999999</v>
      </c>
      <c r="P158" s="102">
        <v>3.8540000000000001</v>
      </c>
      <c r="Q158" s="83">
        <v>3.8639999999999999</v>
      </c>
      <c r="R158" s="119">
        <f t="shared" si="124"/>
        <v>2.5947067981317851E-3</v>
      </c>
      <c r="S158" s="119">
        <f t="shared" si="125"/>
        <v>3.094983991462108E-2</v>
      </c>
      <c r="U158" s="18">
        <f t="shared" si="126"/>
        <v>7.3780000000000001</v>
      </c>
      <c r="V158" s="83">
        <f t="shared" si="127"/>
        <v>7.718</v>
      </c>
      <c r="W158" s="119">
        <f t="shared" si="128"/>
        <v>4.6082949308755783E-2</v>
      </c>
      <c r="Y158" s="18">
        <f t="shared" si="129"/>
        <v>13.952999999999999</v>
      </c>
      <c r="Z158" s="83">
        <f t="shared" si="130"/>
        <v>14.948</v>
      </c>
      <c r="AA158" s="119">
        <f t="shared" si="131"/>
        <v>7.1310829212355875E-2</v>
      </c>
    </row>
    <row r="159" spans="1:29" s="55" customFormat="1">
      <c r="B159" s="16" t="s">
        <v>72</v>
      </c>
      <c r="C159" s="63"/>
      <c r="D159" s="18">
        <v>0.41299999999999998</v>
      </c>
      <c r="E159" s="18">
        <v>0.42099999999999999</v>
      </c>
      <c r="F159" s="18">
        <v>0.441</v>
      </c>
      <c r="G159" s="18">
        <v>0.437</v>
      </c>
      <c r="H159" s="18">
        <v>0.36299999999999999</v>
      </c>
      <c r="I159" s="18">
        <v>0.36699999999999999</v>
      </c>
      <c r="J159" s="18">
        <v>0.36299999999999999</v>
      </c>
      <c r="K159" s="18">
        <v>0.36599999999999999</v>
      </c>
      <c r="L159" s="18">
        <v>0.379</v>
      </c>
      <c r="M159" s="18">
        <v>0.38</v>
      </c>
      <c r="N159" s="102">
        <v>0.378</v>
      </c>
      <c r="O159" s="102">
        <v>0.44500000000000001</v>
      </c>
      <c r="P159" s="102">
        <v>0.42699999999999999</v>
      </c>
      <c r="Q159" s="83">
        <v>0.43099999999999999</v>
      </c>
      <c r="R159" s="119">
        <f t="shared" si="124"/>
        <v>9.3676814988290502E-3</v>
      </c>
      <c r="S159" s="119">
        <f t="shared" si="125"/>
        <v>0.13421052631578934</v>
      </c>
      <c r="U159" s="18">
        <f t="shared" si="126"/>
        <v>0.75900000000000001</v>
      </c>
      <c r="V159" s="83">
        <f t="shared" si="127"/>
        <v>0.85799999999999998</v>
      </c>
      <c r="W159" s="119">
        <f t="shared" si="128"/>
        <v>0.13043478260869557</v>
      </c>
      <c r="Y159" s="18">
        <f t="shared" si="129"/>
        <v>1.4590000000000001</v>
      </c>
      <c r="Z159" s="83">
        <f t="shared" si="130"/>
        <v>1.5820000000000001</v>
      </c>
      <c r="AA159" s="119">
        <f t="shared" si="131"/>
        <v>8.4304318026045211E-2</v>
      </c>
    </row>
    <row r="160" spans="1:29" s="104" customFormat="1">
      <c r="B160" s="36" t="s">
        <v>73</v>
      </c>
      <c r="C160" s="63"/>
      <c r="D160" s="38">
        <v>0.32690000000000002</v>
      </c>
      <c r="E160" s="38">
        <v>0.63205500000000003</v>
      </c>
      <c r="F160" s="38">
        <v>0.64456800000000003</v>
      </c>
      <c r="G160" s="38">
        <v>0.51695708699999998</v>
      </c>
      <c r="H160" s="38">
        <v>0.30156601100000002</v>
      </c>
      <c r="I160" s="38">
        <v>0.60732996800000005</v>
      </c>
      <c r="J160" s="38">
        <v>0.67852526699999993</v>
      </c>
      <c r="K160" s="38">
        <v>0.62221157500000002</v>
      </c>
      <c r="L160" s="38">
        <v>0.333099482</v>
      </c>
      <c r="M160" s="38">
        <v>0.6485669839999999</v>
      </c>
      <c r="N160" s="114">
        <v>0.70749217939999998</v>
      </c>
      <c r="O160" s="114">
        <v>0.63489370500000009</v>
      </c>
      <c r="P160" s="114">
        <v>0.373913785</v>
      </c>
      <c r="Q160" s="86">
        <v>0.61716287800000003</v>
      </c>
      <c r="R160" s="121">
        <f t="shared" si="124"/>
        <v>0.65054860975505369</v>
      </c>
      <c r="S160" s="121">
        <f t="shared" si="125"/>
        <v>-4.8420759574156591E-2</v>
      </c>
      <c r="U160" s="38">
        <f t="shared" si="126"/>
        <v>0.98166646599999985</v>
      </c>
      <c r="V160" s="86">
        <f t="shared" si="127"/>
        <v>0.99107666300000008</v>
      </c>
      <c r="W160" s="121">
        <f t="shared" si="128"/>
        <v>9.585941178518631E-3</v>
      </c>
      <c r="Y160" s="38">
        <f t="shared" si="129"/>
        <v>2.209632821</v>
      </c>
      <c r="Z160" s="86">
        <f t="shared" si="130"/>
        <v>2.3240523503999997</v>
      </c>
      <c r="AA160" s="121">
        <f t="shared" si="131"/>
        <v>5.1782146025608711E-2</v>
      </c>
    </row>
  </sheetData>
  <mergeCells count="4">
    <mergeCell ref="B23:S23"/>
    <mergeCell ref="B107:S107"/>
    <mergeCell ref="B124:S124"/>
    <mergeCell ref="B150:S150"/>
  </mergeCells>
  <pageMargins left="0.35433070866141736" right="0.27559055118110237" top="0.51181102362204722" bottom="0.27559055118110237" header="0.59055118110236227" footer="0.51181102362204722"/>
  <pageSetup paperSize="9" scale="4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6"/>
  <sheetViews>
    <sheetView zoomScaleNormal="100" workbookViewId="0">
      <selection activeCell="B19" sqref="B19"/>
    </sheetView>
  </sheetViews>
  <sheetFormatPr defaultRowHeight="15"/>
  <cols>
    <col min="1" max="1" width="3.42578125" style="77" customWidth="1"/>
    <col min="2" max="2" width="67" style="77" customWidth="1"/>
    <col min="3" max="3" width="10" style="77" customWidth="1"/>
    <col min="4" max="16384" width="9.140625" style="77"/>
  </cols>
  <sheetData>
    <row r="2" spans="2:3" ht="15.75">
      <c r="B2" s="76" t="s">
        <v>77</v>
      </c>
      <c r="C2"/>
    </row>
    <row r="3" spans="2:3">
      <c r="B3"/>
      <c r="C3" s="77" t="s">
        <v>78</v>
      </c>
    </row>
    <row r="4" spans="2:3">
      <c r="B4" s="78" t="s">
        <v>62</v>
      </c>
      <c r="C4" s="79">
        <v>12.574</v>
      </c>
    </row>
    <row r="5" spans="2:3">
      <c r="B5" s="78" t="s">
        <v>63</v>
      </c>
      <c r="C5" s="79">
        <v>3.5</v>
      </c>
    </row>
    <row r="6" spans="2:3">
      <c r="B6" s="78" t="s">
        <v>79</v>
      </c>
      <c r="C6" s="79">
        <v>2</v>
      </c>
    </row>
    <row r="7" spans="2:3">
      <c r="B7" s="78" t="s">
        <v>114</v>
      </c>
      <c r="C7" s="79">
        <v>1.5</v>
      </c>
    </row>
    <row r="8" spans="2:3" ht="30">
      <c r="B8" s="78" t="s">
        <v>64</v>
      </c>
      <c r="C8" s="79">
        <v>0.77</v>
      </c>
    </row>
    <row r="9" spans="2:3" ht="15.75" thickBot="1">
      <c r="B9" s="21" t="s">
        <v>80</v>
      </c>
      <c r="C9" s="80">
        <f>C4+C5+C8</f>
        <v>16.843999999999998</v>
      </c>
    </row>
    <row r="10" spans="2:3" ht="18" customHeight="1">
      <c r="B10" s="61" t="s">
        <v>65</v>
      </c>
      <c r="C10" s="81"/>
    </row>
    <row r="11" spans="2:3" ht="17.25">
      <c r="B11" s="78" t="s">
        <v>113</v>
      </c>
      <c r="C11" s="79">
        <v>0.34</v>
      </c>
    </row>
    <row r="12" spans="2:3">
      <c r="B12" s="43"/>
      <c r="C12" s="82"/>
    </row>
    <row r="13" spans="2:3">
      <c r="B13" s="133" t="s">
        <v>112</v>
      </c>
      <c r="C13" s="133"/>
    </row>
    <row r="14" spans="2:3">
      <c r="B14"/>
      <c r="C14" s="81"/>
    </row>
    <row r="15" spans="2:3" ht="15.75">
      <c r="B15" s="76" t="s">
        <v>81</v>
      </c>
      <c r="C15" s="81"/>
    </row>
    <row r="16" spans="2:3">
      <c r="B16"/>
      <c r="C16" s="81" t="s">
        <v>78</v>
      </c>
    </row>
    <row r="17" spans="2:3">
      <c r="B17" s="78" t="s">
        <v>82</v>
      </c>
      <c r="C17" s="79"/>
    </row>
    <row r="18" spans="2:3">
      <c r="B18" s="78" t="s">
        <v>83</v>
      </c>
      <c r="C18" s="79">
        <v>16.5</v>
      </c>
    </row>
    <row r="19" spans="2:3">
      <c r="B19" s="78" t="s">
        <v>118</v>
      </c>
      <c r="C19" s="79">
        <v>1.7</v>
      </c>
    </row>
    <row r="20" spans="2:3">
      <c r="B20"/>
      <c r="C20" s="81"/>
    </row>
    <row r="21" spans="2:3" ht="18">
      <c r="B21" s="76" t="s">
        <v>115</v>
      </c>
      <c r="C21" s="81"/>
    </row>
    <row r="22" spans="2:3">
      <c r="B22"/>
      <c r="C22" s="81" t="s">
        <v>78</v>
      </c>
    </row>
    <row r="23" spans="2:3">
      <c r="B23" s="78" t="s">
        <v>62</v>
      </c>
      <c r="C23" s="79">
        <v>2.4</v>
      </c>
    </row>
    <row r="24" spans="2:3">
      <c r="B24" s="78" t="s">
        <v>84</v>
      </c>
      <c r="C24" s="79">
        <v>4.3803999999999998</v>
      </c>
    </row>
    <row r="26" spans="2:3">
      <c r="B26" s="133" t="s">
        <v>116</v>
      </c>
      <c r="C26" s="133"/>
    </row>
  </sheetData>
  <mergeCells count="2">
    <mergeCell ref="B13:C13"/>
    <mergeCell ref="B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Рез-ты 2 кв 15 г</vt:lpstr>
      <vt:lpstr>Производственные мощности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preduschenko_ma</cp:lastModifiedBy>
  <cp:lastPrinted>2014-04-16T13:16:12Z</cp:lastPrinted>
  <dcterms:created xsi:type="dcterms:W3CDTF">2014-01-24T09:07:43Z</dcterms:created>
  <dcterms:modified xsi:type="dcterms:W3CDTF">2015-07-15T06:39:04Z</dcterms:modified>
</cp:coreProperties>
</file>